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activeTab="2"/>
  </bookViews>
  <sheets>
    <sheet name="ОК Отчет" sheetId="4" r:id="rId1"/>
    <sheet name="Прочие нарушения по разделам" sheetId="2" r:id="rId2"/>
    <sheet name="Прочие (иные) по подкодам" sheetId="3" r:id="rId3"/>
  </sheets>
  <definedNames>
    <definedName name="_xlnm._FilterDatabase" localSheetId="0" hidden="1">'ОК Отчет'!$A$10:$L$406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4" i="3" l="1"/>
  <c r="F126" i="2"/>
  <c r="F134" i="3"/>
  <c r="J11" i="3"/>
  <c r="G49" i="3"/>
  <c r="F49" i="3"/>
  <c r="H15" i="4" l="1"/>
  <c r="F15" i="4"/>
  <c r="I227" i="4"/>
  <c r="H227" i="4"/>
  <c r="G227" i="4"/>
  <c r="F227" i="4"/>
  <c r="I202" i="4"/>
  <c r="H202" i="4"/>
  <c r="G202" i="4"/>
  <c r="F202" i="4"/>
  <c r="H171" i="4"/>
  <c r="F171" i="4"/>
  <c r="I53" i="4"/>
  <c r="H53" i="4"/>
  <c r="F53" i="4"/>
  <c r="G15" i="4"/>
  <c r="H371" i="4" l="1"/>
  <c r="F371" i="4"/>
  <c r="F13" i="4"/>
  <c r="I388" i="4"/>
  <c r="H388" i="4"/>
  <c r="G388" i="4"/>
  <c r="F388" i="4"/>
  <c r="I371" i="4"/>
  <c r="G371" i="4"/>
  <c r="I299" i="4"/>
  <c r="H299" i="4"/>
  <c r="G299" i="4"/>
  <c r="F299" i="4"/>
  <c r="G266" i="4"/>
  <c r="F266" i="4"/>
  <c r="G245" i="4"/>
  <c r="F245" i="4"/>
  <c r="G214" i="4"/>
  <c r="F214" i="4"/>
  <c r="I171" i="4"/>
  <c r="G171" i="4"/>
  <c r="G139" i="4"/>
  <c r="F139" i="4"/>
  <c r="G130" i="4"/>
  <c r="F130" i="4"/>
  <c r="G100" i="4"/>
  <c r="F100" i="4"/>
  <c r="F91" i="4"/>
  <c r="G85" i="4"/>
  <c r="F85" i="4"/>
  <c r="G82" i="4"/>
  <c r="F82" i="4"/>
  <c r="G60" i="4"/>
  <c r="F60" i="4"/>
  <c r="I15" i="4"/>
  <c r="G53" i="4" l="1"/>
  <c r="G13" i="4" s="1"/>
  <c r="G11" i="4" s="1"/>
  <c r="F11" i="4"/>
  <c r="I13" i="4"/>
  <c r="I11" i="4" s="1"/>
  <c r="H13" i="4"/>
  <c r="H11" i="4" s="1"/>
  <c r="J49" i="3" l="1"/>
  <c r="G41" i="3"/>
  <c r="F41" i="3"/>
  <c r="J41" i="3" s="1"/>
  <c r="G30" i="3"/>
  <c r="F30" i="3"/>
  <c r="G86" i="3"/>
  <c r="F86" i="3"/>
  <c r="J86" i="3" s="1"/>
  <c r="G66" i="3"/>
  <c r="F66" i="3"/>
  <c r="F11" i="3"/>
  <c r="G11" i="2"/>
  <c r="F11" i="2"/>
  <c r="J11" i="2" s="1"/>
  <c r="G145" i="2"/>
  <c r="F145" i="2"/>
  <c r="J145" i="2" s="1"/>
  <c r="G126" i="2"/>
  <c r="J126" i="2" s="1"/>
  <c r="G107" i="2"/>
  <c r="F107" i="2"/>
  <c r="G88" i="2"/>
  <c r="F88" i="2"/>
  <c r="J88" i="2" s="1"/>
  <c r="G68" i="2"/>
  <c r="F68" i="2"/>
  <c r="J68" i="2" s="1"/>
  <c r="G50" i="2"/>
  <c r="F50" i="2"/>
  <c r="J50" i="2" s="1"/>
  <c r="G30" i="2"/>
  <c r="F30" i="2"/>
  <c r="J107" i="2" l="1"/>
  <c r="J30" i="2"/>
  <c r="J66" i="3"/>
  <c r="J30" i="3"/>
  <c r="G9" i="2"/>
  <c r="G161" i="2"/>
  <c r="F9" i="2"/>
  <c r="F161" i="2" s="1"/>
  <c r="J9" i="2" l="1"/>
</calcChain>
</file>

<file path=xl/sharedStrings.xml><?xml version="1.0" encoding="utf-8"?>
<sst xmlns="http://schemas.openxmlformats.org/spreadsheetml/2006/main" count="2117" uniqueCount="1481">
  <si>
    <t xml:space="preserve">НАРУШЕНИЙ И НЕДОСТАТКОВ, ВЫЯВЛЯЕМЫХ В ХОДЕ ВНЕШНЕГО МУНИЦИПАЛЬНОГО </t>
  </si>
  <si>
    <t xml:space="preserve">ФИНАНСОВОГО КОНТРОЛЯ В КРАСНОДАРСКОМ КРАЕ </t>
  </si>
  <si>
    <t>Код</t>
  </si>
  <si>
    <t>Вид нарушения/нарушение</t>
  </si>
  <si>
    <t>Правовые основания квалификации нарушения &lt;1&gt;</t>
  </si>
  <si>
    <t>Единица измерения</t>
  </si>
  <si>
    <t>Мера ответственности</t>
  </si>
  <si>
    <t>1. Нарушения при формировании и исполнении бюджетов</t>
  </si>
  <si>
    <t>1.1. Нарушения в ходе формирования бюджетов</t>
  </si>
  <si>
    <t>кол-во</t>
  </si>
  <si>
    <t>1.1.1.1к</t>
  </si>
  <si>
    <t>Нарушение порядка рассмотрения проекта решения о местном бюджете и его утверждения</t>
  </si>
  <si>
    <t>Пункт 1  статьи  187  БК РФ, МПА о порядке  рассмотрения проекта решения о местном бюджете и его утверждения, Положение о БП в МО</t>
  </si>
  <si>
    <t>Нарушение порядка применения бюджетной классификации РФ</t>
  </si>
  <si>
    <t>кол-во и тыс. рублей</t>
  </si>
  <si>
    <t>избыточные расходы бюджета</t>
  </si>
  <si>
    <t>Несоблюдение требований к составлению и (или) представлению проекта закона о внесении изменений в закон (решение) о бюджете на текущий финансовый год и плановый период</t>
  </si>
  <si>
    <t>Статья 212 БК РФ</t>
  </si>
  <si>
    <t xml:space="preserve">искажение показателей  местного бюджета </t>
  </si>
  <si>
    <t>сумма завышения (занижения) планового назначения по доходам, расходам, источникам финансирования дефицита</t>
  </si>
  <si>
    <t xml:space="preserve">1.1.3.1 </t>
  </si>
  <si>
    <t>Несоблюдение требований к прогнозированию  доходов и источников финансирования дефицита местного бюджета</t>
  </si>
  <si>
    <t>ПП РФ от 23.06.2016 № 574; методики прогнозирования поступлений доходов в местный бюджет утвержденные МПА</t>
  </si>
  <si>
    <t>сумма завышения (занижения) планового назначения по доходам и  источникам финансирования дефицита</t>
  </si>
  <si>
    <t>Несоответствие (отсутствие) документов и материалов, представляемых одновременно с проектом бюджета, требованиям законодательства</t>
  </si>
  <si>
    <t xml:space="preserve">Статья 184.1 184.2 БК РФ; Положение о БП в МО </t>
  </si>
  <si>
    <t>Нарушение порядка ведения реестра расходных обязательств РФ, субъекта РФ (муниципального образования)</t>
  </si>
  <si>
    <t>Нарушение порядка представления реестра расходных обязательств субъекта РФ (муниципального образования)</t>
  </si>
  <si>
    <t>Несоблюдение требований к программе государственных внешних заимствований РФ, субъекта РФ, муниципальных внешних заимствований, ограничений к предельному объему заимствований субъекта РФ (муниципальных заимствований)</t>
  </si>
  <si>
    <t>Несоблюдение требований к программе государственных внутренних заимствований РФ, субъекта РФ, муниципальных внутренних заимствований, ограничений к предельному объему заимствований субъекта Российской</t>
  </si>
  <si>
    <t>Несоблюдение требований к программе государственных гарантий РФ, субъектов РФ, муниципальных гарантий в валюте РФ</t>
  </si>
  <si>
    <t>Статья  1102 БК РФ; Устав МО</t>
  </si>
  <si>
    <t>1.1.11 к</t>
  </si>
  <si>
    <t>Несоблюдение требований к общему объему условно утвержденных расходов</t>
  </si>
  <si>
    <t>Статья 184.1 БК РФ; Положение о БП в МО</t>
  </si>
  <si>
    <t>кол-во, кол-во и тыс. рублей</t>
  </si>
  <si>
    <t xml:space="preserve">непоступление (недопоступление) бюджетных средств </t>
  </si>
  <si>
    <t xml:space="preserve">сумма отклонения (занижение) между утвержденным и нормативным значением </t>
  </si>
  <si>
    <t>Нарушение порядка формирования бюджетных ассигнований дорожных фондов</t>
  </si>
  <si>
    <t>избыточные расходы бюджетных средств</t>
  </si>
  <si>
    <t>сумма ассигнований, рассчитанная с занижением или завышением</t>
  </si>
  <si>
    <t>Несоблюдение требований по формированию резервных фондов</t>
  </si>
  <si>
    <t xml:space="preserve">кол-во </t>
  </si>
  <si>
    <t>Нарушение главным распорядителем бюджетных средств порядка планирования бюджетных ассигнований и методики, устанавливаемой соответствующим финансовым органом, включая порядок формирования и представления обоснований бюджетных ассигнований</t>
  </si>
  <si>
    <t xml:space="preserve">сумма утвержденных необоснованных ассигнований, ассигнований с превышением (недостаточностью) объемов, подлежащих расчету в соответствии с методикой </t>
  </si>
  <si>
    <t>Нарушение запрета на предоставление казенному учреждению бюджетных кредитов и (или) субсидий</t>
  </si>
  <si>
    <t>Пункт 10 статьи 161 БК РФ</t>
  </si>
  <si>
    <t>Статья 15.15.8 КоАП РФ</t>
  </si>
  <si>
    <t>сумма предоставленного бюджетного кредита и (или) субсидии</t>
  </si>
  <si>
    <t>Нарушение запрета на предоставление и получение казенным учреждением кредитов (займов), приобретение ценных бумаг</t>
  </si>
  <si>
    <t>Статья 15.15.8  КоАП РФ</t>
  </si>
  <si>
    <t xml:space="preserve">Нарушение порядка разработки (формирования) документов стратегического планирования, порядка и сроков их государственной регистрации, порядка ведения федерального государственного реестра документов стратегического планирования </t>
  </si>
  <si>
    <t>Статья 179 БК РФ; ПП РФ от 26.06.1995 № 594; Порядок принятия решения о разработке муниципальных программ, их формирования и реализации, утвержденный МПА</t>
  </si>
  <si>
    <t>1.1.20.1к</t>
  </si>
  <si>
    <t>Нарушения сроков утверждения муниципальных программ</t>
  </si>
  <si>
    <t>Статья 179 БК РФ; Порядок принятия решения о разработке муниципальных программ, их формирования и реализации, утвержденный МПА</t>
  </si>
  <si>
    <t>1.1.20.2к</t>
  </si>
  <si>
    <t>Несоответствие мероприятий муниципальных программ полномочиям органов местного самоуправления</t>
  </si>
  <si>
    <t xml:space="preserve">Прочие нарушения порядка разработки муниципальных программ </t>
  </si>
  <si>
    <t>Нарушение порядка разработки прогнозного плана (программы) приватизации государственного (муниципального) имущества</t>
  </si>
  <si>
    <t>Нарушения при разработке и утверждении ведомственных программ цифровой трансформации</t>
  </si>
  <si>
    <t>ПП РФ от 10.10.2020 № 164; МПА</t>
  </si>
  <si>
    <t xml:space="preserve">Несоблюдение ограничений при установлении законом (решением) о бюджете размера дефицита бюджета субъекта РФ, местного бюджета </t>
  </si>
  <si>
    <t>статья 92.1 БК РФ</t>
  </si>
  <si>
    <t>Несоблюдение ограничений при установлении законом (решением) о бюджете верхнего предела государственного внутреннего (внешнего) долга субъекта РФ, муниципального внутреннего (внешнего) долга, объема расходов на обслуживание государственного долга субъекта РФ (муниципального долга)</t>
  </si>
  <si>
    <t>статьи 107, 111 БК РФ</t>
  </si>
  <si>
    <t>искажение показателей  местного  бюджета</t>
  </si>
  <si>
    <t>непоступление (недопоступление) бюджетных средств</t>
  </si>
  <si>
    <t>объем доходов, рассчитанных с занижением прогнозного объема доходов</t>
  </si>
  <si>
    <t xml:space="preserve">1.1.30 к </t>
  </si>
  <si>
    <t>Статьи 65,74.1,83,86  БК РФ</t>
  </si>
  <si>
    <t xml:space="preserve">1.1.31к </t>
  </si>
  <si>
    <t>Статьи 14, 14.1, 15, 15.1, 16, 16.1, 17 ФЗ от 06.10.2003 № 131-ФЗ; законы, наделяющие органы местного самоуправления отдельными государственными полномочиями; Устав МО; положение о главном распорядителе бюджетных средств</t>
  </si>
  <si>
    <t xml:space="preserve">1.1.32к </t>
  </si>
  <si>
    <t>Непроведение оценки налоговых расходов или нарушение порядка проведения такой оценки.</t>
  </si>
  <si>
    <t>Статья 174.3  БК РФ; ПП РФ от 22.06.2019  № 796; МПА</t>
  </si>
  <si>
    <t>1.1.33 к</t>
  </si>
  <si>
    <t xml:space="preserve">Статья 160.1  БК РФ; ПП РФ от 23.06.2016 № 574 </t>
  </si>
  <si>
    <t>1.1.34к</t>
  </si>
  <si>
    <t xml:space="preserve">Завышение (занижение) показателей доходной части проекта бюджета </t>
  </si>
  <si>
    <t>Прочие нарушения и недостатки, не учтенные в данной группе</t>
  </si>
  <si>
    <t xml:space="preserve">Закон (решение) о бюджете; ПП РФ от 09.12.2017 № 1496 </t>
  </si>
  <si>
    <t>кол-во, кол-во  и тыс. рублей</t>
  </si>
  <si>
    <t>объем завышения целевых средств, предоставленных (использованных) с нарушением требований</t>
  </si>
  <si>
    <t>Нарушение порядка реализации документов стратегического планирования</t>
  </si>
  <si>
    <t>Статья 179 БК РФ; статьи 43, 44 ФЗ от 28.06.2014 № 172-ФЗ; ПП РФ от 02.08.2010 № 588; ПП РФ от 12.10.2017 № 1242; ПП РФ от 26.05.2021 № 786; приказ МЭР РФ от 16.09.2016  № 582; Порядок принятия решения о разработке муниципальных программ, их формирования, реализации, утвержденный МПА</t>
  </si>
  <si>
    <t>Нарушение порядка проведения оценки планируемой эффективности реализации государственных (муниципальных) программ</t>
  </si>
  <si>
    <t>Нарушение порядка реализации федеральных целевых программ, региональных целевых программ и муниципальных программ</t>
  </si>
  <si>
    <t>ПП РФ от 26.06.1995 № 594</t>
  </si>
  <si>
    <t>нецелевое  использование бюджетных средств</t>
  </si>
  <si>
    <t xml:space="preserve">сумма расходов, произведенных и отраженных по несоответствующему коду бюджетной классификации, не соответствующих документам, являющимися правовым основанием предоставления указанных средств </t>
  </si>
  <si>
    <t>Нарушение запрета на размещение бюджетных средств на банковских депозитах, получение дополнительных доходов в процессе исполнения бюджета за счет размещения бюджетных средств на банковских депозитах и передача полученных доходов в доверительное управление</t>
  </si>
  <si>
    <t>Статья 236 БК РФ</t>
  </si>
  <si>
    <t>Статья 15.15.12 КоАП РФ</t>
  </si>
  <si>
    <t>непоступление (недопоступле-ние) бюджетных средств</t>
  </si>
  <si>
    <t>Неперечисление (несвоевременное или неполное перечисление) в бюджет доходов от использования имущества, находящегося в государственной (муниципальной) собственности, и платных услуг, оказываемых казенными учреждениями, средств безвозмездных поступлений и иной приносящей доход деятельности (за исключением нарушений по пункту 1.2.40), в том числе</t>
  </si>
  <si>
    <t>объем доходов, не перечисленных в бюджет в соответствии с требованиями</t>
  </si>
  <si>
    <t>1.2.8.1.к</t>
  </si>
  <si>
    <t>от использования имущества, находящегося в государственной  (муниципальной)  собственности</t>
  </si>
  <si>
    <t>Пункт 5 статьи 41 БК РФ; закон (решение) о бюджете</t>
  </si>
  <si>
    <t>непоступление (недопоступление) бюджетных средств от использования имущества</t>
  </si>
  <si>
    <t>1.2.8.2.к</t>
  </si>
  <si>
    <t>от платных услуг, оказываемых     казенными     учреждениями и иной приносящей доход деятельности</t>
  </si>
  <si>
    <t>Пункт 3 статьи 161 БК РФ</t>
  </si>
  <si>
    <t>1.2.8.3.к</t>
  </si>
  <si>
    <t>от налоговых доходов</t>
  </si>
  <si>
    <t>Пункт 2 статьи 41 БК РФ</t>
  </si>
  <si>
    <t xml:space="preserve"> объем доходов, не перечисленных в бюджет в соответствии с требованиями</t>
  </si>
  <si>
    <t>1.2.8.4.к</t>
  </si>
  <si>
    <t>1.2.8.5.к</t>
  </si>
  <si>
    <t>от штрафных санкций (в том числе по статья 395 ГК РФ)</t>
  </si>
  <si>
    <t>1.2.8.6.к</t>
  </si>
  <si>
    <t>Безвозмездные поступления (несвоевременный возврат неиспользованных межбюджетных трансфертов)</t>
  </si>
  <si>
    <t>непоступление (недопоступление) средств в бюджет</t>
  </si>
  <si>
    <t>объем доходов и иных поступлений, не зачисленных в бюджет в соответствии с требованиями</t>
  </si>
  <si>
    <t>Невозврат либо несвоевременный возврат бюджетного кредита, предоставленного бюджету бюджетной системы РФ</t>
  </si>
  <si>
    <t>Непоступление (недопоступле-ние) бюджетных средств</t>
  </si>
  <si>
    <t>сумма непогашенного остатка бюджетного кредита (в части основного долга) и пеней за его несвоевременный возврат в соответствии с требованиями</t>
  </si>
  <si>
    <t>Невозврат либо несвоевременный возврат бюджетного кредита, предоставленного юридическому лицу</t>
  </si>
  <si>
    <t>Пункт 2 статьи 93.2 БК РФ</t>
  </si>
  <si>
    <t>Неперечисление либо несвоевременное перечисление платы за пользование бюджетным кредитом, предоставленным бюджету бюджетной системы РФ</t>
  </si>
  <si>
    <t>сумма непогашенного остатка платы за пользование бюджетным кредитом и пеней за ее несвоевременное перечисление в соответствии с требованиями</t>
  </si>
  <si>
    <t>Неперечисление либо несвоевременное перечисление платы за пользование бюджетным кредитом, предоставленным юридическому лицу</t>
  </si>
  <si>
    <t>Нарушение порядка и (или) условий предоставления (использования, возврата) бюджетного кредита и (или) соглашения о предоставлении бюджетного кредита</t>
  </si>
  <si>
    <t>сумма завышения бюджетного кредита, предоставленного (использованного) с нарушением требований</t>
  </si>
  <si>
    <t>Нарушение порядка использования бюджетных ассигнований дорожных фондов (за исключением нарушений по Пункт 1.2.18)</t>
  </si>
  <si>
    <t>сумма исчисляется в том же порядке, что и сумма по видам бюджетных ассигнований, источником финансового обеспечения которых являются бюджетные ассигнования фонда (межбюджетные трансферты, субсидия на иные цели, бюджетные инвестиции и др.)</t>
  </si>
  <si>
    <t>Расходование (использование) бюджетных ассигнований дорожных фондов на цели, не соответствующие целям их предоставления</t>
  </si>
  <si>
    <t>нецелевое использование бюджетных средств</t>
  </si>
  <si>
    <t>сумма средств, использованных не по целевому назначению</t>
  </si>
  <si>
    <t>Несоблюдение порядка использования бюджетных ассигнований резервных фондов исполнительных органов государственной власти (местных администраций) (за исключением нарушений по пункту 1.2.27)</t>
  </si>
  <si>
    <t>Расходование (использование) бюджетных ассигнований резервных фондов исполнительных органов государственной власти (местных администраций) на цели, не соответствующие целям их предоставления</t>
  </si>
  <si>
    <t>избыточные расходы бюджетных средств, (ущерб)</t>
  </si>
  <si>
    <t xml:space="preserve">сумма средств, использованных на оплату штрафов за несоблюдение требований </t>
  </si>
  <si>
    <t>Статья 119, 112.1, 113,  160.2,  БК РФ</t>
  </si>
  <si>
    <t>Статья 15.15.13 КоАП РФ</t>
  </si>
  <si>
    <t>сумма штрафных санкций по долговым обязательствам</t>
  </si>
  <si>
    <t>Предоставление и исполнение государственных или муниципальных гарантий с нарушением установленного порядка и условий</t>
  </si>
  <si>
    <t>объем завышения  обязательств по государственной гарантии, исполненной с нарушением требований</t>
  </si>
  <si>
    <t>непоступление (недопоступле-ние)  бюджетных средств</t>
  </si>
  <si>
    <t>объем недопоступивших (недоисчислен-ных) доходов и иных поступлений в бюджет</t>
  </si>
  <si>
    <t>1.2.38.1к</t>
  </si>
  <si>
    <t>налоговых доходов</t>
  </si>
  <si>
    <t>непоступление (недопоступление)  бюджетных средств</t>
  </si>
  <si>
    <t>объем недопоступивших (недоисчисленных) доходов и иных поступлений в бюджет</t>
  </si>
  <si>
    <t>1.2.38.2к</t>
  </si>
  <si>
    <t>неналоговых доходов</t>
  </si>
  <si>
    <t>Неправомерное списание задолженности по платежам в бюджеты бюджетной системы РФ, в том числе:</t>
  </si>
  <si>
    <t xml:space="preserve">Статья 59 НК РФ, статья 472 БК РФ; ПП РФ от 06.05.2016 № 393  </t>
  </si>
  <si>
    <t>объем задолженности, списанной с нарушением требований</t>
  </si>
  <si>
    <t>1.2.39.1к</t>
  </si>
  <si>
    <t>Статья   59   НК  РФ</t>
  </si>
  <si>
    <t xml:space="preserve">кол-во, кол-во и тыс. рублей </t>
  </si>
  <si>
    <t>1.2.39.2к</t>
  </si>
  <si>
    <t>Несоблюдение требований по зачислению в бюджет сумм денежных взысканий (штрафов) и иных сумм принудительного изъятия</t>
  </si>
  <si>
    <t>Статья 46 БК РФ</t>
  </si>
  <si>
    <t>Несоблюдение порядка открытия и ведения лицевых счетов для учета операций по исполнению бюджета</t>
  </si>
  <si>
    <t>Несоблюдение порядка составления и ведения бюджетной росписи главными распорядителями (распорядителями) бюджетных средств, включая внесение в нее изменений</t>
  </si>
  <si>
    <t>Статья 15.15.9 КоАП РФ (в части несоответствия бюджетной росписи сводной бюджетной росписи, за исключением случаев, когда такое несоответствие допускается Бюджетным кодексом РФ)</t>
  </si>
  <si>
    <t xml:space="preserve">1.2.43.1к </t>
  </si>
  <si>
    <t>Несоответствие бюджетной росписи сводной бюджетной росписи</t>
  </si>
  <si>
    <t>Статья 219.1 БК РФ</t>
  </si>
  <si>
    <t>Статья 15.15.9 КоАП РФ</t>
  </si>
  <si>
    <t xml:space="preserve">1.2.43.2к </t>
  </si>
  <si>
    <t>Несоблюдение   порядка   составления   и   ведения   бюджетной росписи      главными      распорядителями      (распорядителями) бюджетных средств, включая внесение в нее изменений</t>
  </si>
  <si>
    <t>Нарушение порядка распределения, отзыва либо доведения до распорядителей и (или) получателей бюджетных средств бюджетных ассигнований и (или) лимитов бюджетных обязательств</t>
  </si>
  <si>
    <t>Статья 15.15.11 КоАП РФ (в части несвоевременного распределения, отзыва либо  доведения до распорядителей или получателей бюджетных средств бюджетных ассигнований и (или) лимитов бюджетных обязательств)</t>
  </si>
  <si>
    <t>Нарушение порядка составления, утверждения и ведения бюджетной сметы государственного (муниципального) казенного учреждения (органа государственной власти (государственного органа), органа местного самоуправления (муниципального органа) и органа управления государственным внебюджетным фондом), порядка учета бюджетных и (или) денежных обязательств получателями бюджетных средств (за исключением нарушений по пунктам 1.2.46, 1.2.100)</t>
  </si>
  <si>
    <t>искажение показателя бюджетной или бухгалтерской (финансовой) отчетности</t>
  </si>
  <si>
    <t>Расходование (использование) государственным (муниципальным) казенным учреждением (органом государственной власти (государственным органом), органом местного самоуправления (муниципальным органом) и органом управления государственным внебюджетным фондом) бюджетных средств на цели, не соответствующие утвержденной бюджетной смете</t>
  </si>
  <si>
    <t>Нарушение порядка формирования и (или) финансового обеспечения выполнения государственного (муниципального) задания на оказание государственных (муниципальных) услуг (выполнение работ) государственными (муниципальными) учреждениями и (или) соглашения о предоставлении субсидии из бюджета бюджетной системы РФ на финансовое обеспечение выполнения государственного (муниципального) задания, невыполнение государственного (муниципального) задания (за исключением нарушений по пункту 1.2.48), в том числе</t>
  </si>
  <si>
    <t>1.2.47.1к</t>
  </si>
  <si>
    <t>Порядок формирования муниципального задания и финансового обеспечения выполнения муниципального задания, утвержденный органом местного самоуправления, осуществляющего бюджетные полномочия главного распорядителя бюджетных средств.</t>
  </si>
  <si>
    <t>Статья 15.15.15 КоАП РФ</t>
  </si>
  <si>
    <t>избыточные расходы бюджета, непоступление (недопоступление) бюджетных средств</t>
  </si>
  <si>
    <t>сумма излишне учтенных или не учтенных затрат при внесении изменений в расчеты нормативных затрат</t>
  </si>
  <si>
    <t>Расходование (использование) государственными (муниципальными) бюджетными и государственными (муниципальными) автономными учреждениями субсидии на финансовое обеспечение выполнения государственного (муниципального) задания на цели, не связанные с выполнением государственного (муниципального) задания</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</si>
  <si>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</si>
  <si>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1.2.49.1к</t>
  </si>
  <si>
    <t>Нарушение      главным распорядителем порядка     определения      объема      и      условий предоставления из бюджетов бюджетной системы РФ субсидий бюджетным и автономным учреждениям на иные цели (за исключением нарушений по пункту 1.2.50)</t>
  </si>
  <si>
    <t>Абзац  4  пункта  1  статьи  781 БК РФ</t>
  </si>
  <si>
    <t>Статья           15.15.5 Кодекса РФ           об административных правонарушений</t>
  </si>
  <si>
    <t>непоступление (недопоступление) бюджетных средств, избыточные расходы бюджета</t>
  </si>
  <si>
    <t>сумма невыделенных или средств, выделенных при отсутствии обоснования</t>
  </si>
  <si>
    <t>1.2.49.2к</t>
  </si>
  <si>
    <t>Нарушение бюджетным и автономным учреждением   условий предоставления из бюджетов бюджетной системы РФ субсидий бюджетным и автономным учреждениям на иные цели (за исключением нарушений по пункту 1.2.50)</t>
  </si>
  <si>
    <t>Абзац  4  пункта  1  статьи  78.1 БК РФ</t>
  </si>
  <si>
    <t>сумма средств, использованных с нарушением установленного порядка</t>
  </si>
  <si>
    <t>Расходование (использование) государственными (муниципальными) бюджетными и государственными (муниципальными) автономными учреждениями субсидии на иные цели не в соответствии с целями ее предоставления, в том числе за счет неиспользованных остатков средств на начало финансового года</t>
  </si>
  <si>
    <t>Абзац 4 пункта 1 статьи 78.1 БК РФ; ПП РФ от 09.12.2017 № 1496; Соглашение о предоставлении субсидии на иные цели</t>
  </si>
  <si>
    <t>Статья 15.15.5 КоАП РФ (главным распорядителем бюджетных средств, предоставляющим субсидии юридическим лицам, индивидуальным предпринимателям, физическим лицам, а также юридическим лицом, индивидуальным предпринимателем, физическим лицом, являющимися получателями субсидий, – в части  нарушения условий предоставления субсидий)</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</si>
  <si>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</si>
  <si>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Несоблюдение порядка составления и ведения кассового плана</t>
  </si>
  <si>
    <t>1.2.58.1к</t>
  </si>
  <si>
    <t>Несоответствие прогноза перечислений из местного бюджета по оплате муниципальных контрактов (иных договоров) и определенных при планировании закупок товаров, работ, услуг для обеспечения муниципальных нужд сроков и объемов оплаты денежных обязательств по заключаемым муниципальным контрактам (иным договорам).</t>
  </si>
  <si>
    <t>Принятие бюджетных обязательств в размерах, превышающих утвержденные бюджетные ассигнования и (или) лимиты бюджетных обязательств (за исключением нарушений по пункту 4.6)</t>
  </si>
  <si>
    <t xml:space="preserve">Статья 15.15.10 КоАП РФ </t>
  </si>
  <si>
    <t>объем завышения бюджетного обязательства, принятого сверх доведенных бюджетных ассигнований и (или) лимитов бюджетных обязательств</t>
  </si>
  <si>
    <t>Нарушение  порядка и (или) условий предоставления и распределения дотаций бюджетам бюджетной системы РФ</t>
  </si>
  <si>
    <t xml:space="preserve">Статья 15.15.3 КоАП РФ Статья 306.8 БК РФ  </t>
  </si>
  <si>
    <t>объем  завышения (занижения) дотации, предоставленной (израсходованной) с нарушением требований</t>
  </si>
  <si>
    <t>Нарушение порядка  формирования, порядка и (или) условий предоставления (расходования), порядка распределения (расходования) межбюджетных субсидий (консолидированных субсидий) и (или) соглашения о предоставлении межбюджетных субсидий (за исключением нарушений по Пункт 1.2.62)</t>
  </si>
  <si>
    <t xml:space="preserve">Статья 15.15.3 КоАП РФ </t>
  </si>
  <si>
    <t>Нарушение порядка и (или) условий формирования,  предоставления  и распределения субвенций (единых субвенций) из бюджетов бюджетной системы РФ (за исключением нарушений по Пункт 1.2.64)</t>
  </si>
  <si>
    <t>Расходование (использование) субвенций из бюджетов бюджетной системы РФ не в соответствии с целями их предоставления</t>
  </si>
  <si>
    <t>Нарушение порядка  и (или) условий распределения, предоставления иных межбюджетных трансфертов из бюджетов бюджетной системы РФ  и (или) соглашения о предоставлении иных межбюджетных трансфертов  (за исключением нарушений по Пункт 1.2.66)</t>
  </si>
  <si>
    <t>Расходование (использование)   иных межбюджетных трансфертов из бюджетов бюджетной системы РФ не в соответствии с целями их предоставления</t>
  </si>
  <si>
    <t>Несоблюдение главным распорядителем средств бюджета муниципального образования, представлявшим в суде интересы муниципального образования РФ, срока направления в финансовый орган муниципального образования  информации о результатах рассмотрения дела, о наличии оснований и результатах обжалования судебного акта</t>
  </si>
  <si>
    <t>Статья 15.15.14 КоАП РФ</t>
  </si>
  <si>
    <t>Несвоевременное или неполное исполнение судебного акта, предусматривающего обращение взыскания на средства бюджета бюджетной системы РФ</t>
  </si>
  <si>
    <t>Статья 242.2 БК РФ</t>
  </si>
  <si>
    <t>сумма судебных штрафов (денежных взысканий) за несвоевременное исполнение решений суда</t>
  </si>
  <si>
    <t>Непринятие мер по удержанию неустойки и ее своевременному перечислению в доход бюджета (за исключением нарушений по пункту 4.47)</t>
  </si>
  <si>
    <t>Статья 332, 390  ГК     РФ. статья 40 БК РФ</t>
  </si>
  <si>
    <t>размер неустойки, не перечисленной в бюджет в соответствии с требованиями</t>
  </si>
  <si>
    <t>Неправомерное использование доходов, полученных сверх утвержденных законом (решением) о бюджете</t>
  </si>
  <si>
    <t>объем доходов, использованных с нарушением требований</t>
  </si>
  <si>
    <t>Статья 15.15.6 КоАП РФ</t>
  </si>
  <si>
    <t>1.2.91.1к</t>
  </si>
  <si>
    <t xml:space="preserve">нарушение сроков предоставления </t>
  </si>
  <si>
    <t xml:space="preserve">Статья 264.2-264.3 БК РФ </t>
  </si>
  <si>
    <t>Непредставление отчета об использовании бюджетных ассигнований резервных фондов исполнительных органов государственной власти (местных администраций), прилагаемого к ежеквартальному и годовому отчетам об исполнении соответствующего бюджета.</t>
  </si>
  <si>
    <t>Пункт 7 статьи 81 БК РФ.</t>
  </si>
  <si>
    <t>Непредставление или представление с нарушением сроков главными администраторами бюджетных средств годовой бюджетной отчетности, финансовой отчетности об исполнении федерального бюджета в Счетную палату РФ (контрольно-счетные органы субъектов РФ, муниципальных образований) для внешней проверки</t>
  </si>
  <si>
    <t>Статья 264.4, пункт 2 статьи 264.9 БК РФ;  ПП РФ от 03.07.2006 № 413; приказ Минфина России от 19.03.2009 № 26н; МПА</t>
  </si>
  <si>
    <t>Указ Президента РФ от 25.07.2006. № 763; ПП РФ от 06.09.2007 № 562; ПП РФ от 05.08.2008 г. № 583; ПП РФ от 02.01.2015 № 2; МПА, НПА</t>
  </si>
  <si>
    <t>1.2.95.1к</t>
  </si>
  <si>
    <t>Нарушения при утверждении локального нормативного акта, определяющего систему оплаты труда и (или) Положения об оплате труда работников учреждения.</t>
  </si>
  <si>
    <t>Статьи  8,20, 135 ТК РФ</t>
  </si>
  <si>
    <t xml:space="preserve">1.2.95.2к </t>
  </si>
  <si>
    <t>Нарушения учета рабочего времени, в том числе ведения табеля учета рабочего времени</t>
  </si>
  <si>
    <t>Приказ Минфина России № 52н от 30.03.2015</t>
  </si>
  <si>
    <t>Прочие нарушения по коду 1.2.95</t>
  </si>
  <si>
    <t>Нарушение порядка обеспечения открытости и доступности сведений, содержащихся в документах, а равно как и самих документов государственных (муниципальных) учреждений путем размещения на официальном сайте в информационно-телекоммуникационной сети "Интернет" или средствах массовой информации</t>
  </si>
  <si>
    <t>Неосуществление бюджетных полномочий главного распорядителя (распорядителя) бюджетных средств (за исключением нарушений, указанных в иных пунктах классификатора)</t>
  </si>
  <si>
    <t>Статья 158 БК РФ</t>
  </si>
  <si>
    <t>Неосуществление (ненадлежащее осуществление)  бюджетных полномочий главного администратора (администратора) доходов бюджета (за исключением нарушений, указанных в иных пунктах классификатора)</t>
  </si>
  <si>
    <t>Статья 160.1 БК РФ</t>
  </si>
  <si>
    <t>Неосуществление (ненадлежащее осуществление) бюджетных полномочий главного администратора (администратора) источников финансирования дефицита бюджета (за исключением нарушений, указанных в иных пунктах классификатора)</t>
  </si>
  <si>
    <t>Статья 160.2 БК РФ</t>
  </si>
  <si>
    <t>объем недопоступивших (недоисчисленных) платежей в бюджет</t>
  </si>
  <si>
    <t>1.2.100</t>
  </si>
  <si>
    <t>Неосуществление (ненадлежащее осуществление) бюджетных полномочий получателя бюджетных средств (за исключением нарушений, указанных в иных пунктах классификатора)</t>
  </si>
  <si>
    <t>1.2.101</t>
  </si>
  <si>
    <t>федеральные законы, нормативные правовые акты (правовые акты) органов государственной власти (государственных органов), органов местного самоуправления</t>
  </si>
  <si>
    <t>1.2.102</t>
  </si>
  <si>
    <t>Несоблюдение порядка и условий предоставления отсрочек, рассрочек и инвестиционных налоговых кредитов по платежам в бюджеты бюджетной системы РФ (за исключением нарушений по пункту 1.2.38)</t>
  </si>
  <si>
    <t>1.2.103</t>
  </si>
  <si>
    <t>1.2.104</t>
  </si>
  <si>
    <t>сумма невозвращенных  излишне взысканных средств из бюджета</t>
  </si>
  <si>
    <t>1.2.107</t>
  </si>
  <si>
    <t>Расходование (использование) юридическими лицами (за исключением государственных (муниципальных) учреждений), индивидуальными предпринимателями, физическими лицами – производителями товаров, работ, услуг субсидии, предоставляемой из бюджета бюджетной системы, не в соответствии с целями ее предоставления, в том числе за счет неиспользованных остатков средств на начало финансового года</t>
  </si>
  <si>
    <t>1.2.108</t>
  </si>
  <si>
    <t xml:space="preserve">Несоблюдение ограничений в части размера дефицита бюджета субъекта РФ (местного бюджета), сложившегося по данным годового отчета об исполнении бюджета субъекта РФ (местного бюджета) </t>
  </si>
  <si>
    <t>1.2.109</t>
  </si>
  <si>
    <t>Несоблюдение ограничений в части размера объема государственного долга субъекта РФ (муниципального долга), объема расходов на обслуживание государственного долга субъекта РФ (муниципального долга), сложившегося по данным годового отчета об исполнении закона (решения) о бюджете субъекта РФ (местного бюджета)</t>
  </si>
  <si>
    <t>1.2.110</t>
  </si>
  <si>
    <t>Нарушение порядка формирования и исполнения плана финансово-хозяйственной деятельности государственным (муниципальным) бюджетным (автономным) учреждением</t>
  </si>
  <si>
    <t xml:space="preserve">статья 32 ФЗ от 12.01.1996 г.               № 7-ФЗ; статья 2 ФЗ от 03.11.2006            № 174-ФЗ; приказ Минфина России от 31.08.2018 № 186н                                    </t>
  </si>
  <si>
    <t>1.2.111</t>
  </si>
  <si>
    <t>Нарушение порядка утверждения и доведения предельных объемов оплаты денежных обязательств</t>
  </si>
  <si>
    <t>1.2.112</t>
  </si>
  <si>
    <t>Нарушение порядка казначейского сопровождения целевых средств</t>
  </si>
  <si>
    <t>1.2.113</t>
  </si>
  <si>
    <t xml:space="preserve">Нарушение порядка казначейского обеспечения обязательств </t>
  </si>
  <si>
    <t>1.2.116</t>
  </si>
  <si>
    <t xml:space="preserve">ПП РФ от 27.01.2009 № 63                                       </t>
  </si>
  <si>
    <t>1.2.117</t>
  </si>
  <si>
    <t>Нарушение порядка и (или) условий предоставления межбюджетных трансфертов и (или) соглашения о предоставлении межбюджетных трансфертов (за исключением нарушений по пунктам 1.2.60, 1.2.61, 1.2.63, 1.2.65, 1.2.118).</t>
  </si>
  <si>
    <t>статьи 129, 130 БК РФ</t>
  </si>
  <si>
    <t>1.2.118</t>
  </si>
  <si>
    <t>Расходование (использование) межбюджетных трансфертов не в соответствии с целями их предоставления (за исключением нарушений по пунктам 1.2.62, 1.2.64, 1.2.66).</t>
  </si>
  <si>
    <t>1.2.119</t>
  </si>
  <si>
    <t>Использование бюджетного кредита на цели, не предусмотренные правовым актом (договором), являющимся основанием для предоставления указанных средств</t>
  </si>
  <si>
    <t>1.2.123</t>
  </si>
  <si>
    <t xml:space="preserve">Нарушение порядка формирования и (или) финансового обеспечения исполнения государственного (муниципального) социального заказа на оказание государственных (муниципальных) услуг в социальной сфере и (или) соглашения в целях исполнения государственного (муниципального) социального заказа </t>
  </si>
  <si>
    <t>1.2.124</t>
  </si>
  <si>
    <t xml:space="preserve">Нарушение требований к созданию, эксплуатации, развитию и использованию государственных информационных систем </t>
  </si>
  <si>
    <t>1.2.125</t>
  </si>
  <si>
    <t>Нарушение требований к созданию, эксплуатации, развитию и использованию информационных систем, за исключением государственных информационных систем</t>
  </si>
  <si>
    <t>1.2.126 к</t>
  </si>
  <si>
    <t>Иные нарушения при получении средств в бюджеты бюджетной системы РФ</t>
  </si>
  <si>
    <t>Статья 218,   статья 160.1, статья 61, 61.1, 61.2, 61.3, 61.4, 61.5, 62  БК РФ; МПА, соглашения, договоры, устанавливающие порядок формирования и поступления доходов бюджетов бюджетной системы РФ</t>
  </si>
  <si>
    <t>1.2. 127 к</t>
  </si>
  <si>
    <t>Непредставление на экспертизу в контрольно-счетный орган муниципального образования изменений, вносимых в решение о местном бюджете на текущий финансовый год и плановый период</t>
  </si>
  <si>
    <t>Положение о БП в МО</t>
  </si>
  <si>
    <t>Использование собственных материальных ресурсов и финансовых средств муниципального  образования для осуществления переданных в соответствии с указанными соглашениями государственных полномочий при отсутствии решения представительного органа муниципального образования о случаях и порядке такого использования</t>
  </si>
  <si>
    <t>БК РФ,  ФЗ от 06.10.2003 № 131-ФЗ</t>
  </si>
  <si>
    <t xml:space="preserve">избыточные расходы бюджета  </t>
  </si>
  <si>
    <t>сумма средств, использованных на осуществление госполномочий в отсутствие МПА</t>
  </si>
  <si>
    <t>Осуществление за счет средств местного бюджета финансового обеспечения отдельных государственных полномочий, не переданных органам местного самоуправления</t>
  </si>
  <si>
    <t xml:space="preserve">Статья 19 ФЗ от 06.10.2003 № 131-ФЗ </t>
  </si>
  <si>
    <t>объем средств, использованных на обеспечение непереданных государственных полномочий, в отсутствие принятия представительным органом муниципального образования решения о реализации права на участие в осуществлении указанных полномочий, а также если возможность осуществления таких расходов не предусмотрена федеральными законами.</t>
  </si>
  <si>
    <t xml:space="preserve">Отсутствие  муниципальных правовых актов при осуществлении органами местного самоуправления переданных им отдельных государственных полномочий </t>
  </si>
  <si>
    <t>Статья 86 БК  РФ</t>
  </si>
  <si>
    <t>1.2.131к</t>
  </si>
  <si>
    <t>статья 38, 162, 306.4 БК РФ</t>
  </si>
  <si>
    <t>статья 15.14 КоАП РФ</t>
  </si>
  <si>
    <t>сумма средств, израсходованных не по целевому назначению</t>
  </si>
  <si>
    <t>Расходование средств на оплату возмещения эксплуатационных расходов по содержанию имущества, переданного в безвозмездное пользование</t>
  </si>
  <si>
    <t>статьи 38, 162, 306.4  БК РФ</t>
  </si>
  <si>
    <t>Статья 34, пункт 3 статьи 162 БК РФ; Порядок предоставления бюджетных средств, утвержденный соответствующим правовым актом, соглашение (договор) о предоставлении бюджетных средств</t>
  </si>
  <si>
    <t>Нарушения при осуществлении  полномочий по дорожной деятельности органами местного самоуправления и уполномоченными органами.</t>
  </si>
  <si>
    <t xml:space="preserve">Прочие нарушения и недостатки, не учтенные в данной группе </t>
  </si>
  <si>
    <t>Нарушение порядка принятия решения о предоставлении субсидий из бюджетов бюджетной системы РФ бюджетным учреждениям или автономным учреждениям, унитарным предприятиям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(за исключением нарушений по                   пункту 1.3.25)</t>
  </si>
  <si>
    <t>Нарушение порядка  и (или) условий предоставления государственным (муниципальным) бюджетным и автономным учреждениям, государственным (муниципальным) унитарным предприятиям субсидий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и (или) соглашения о предоставлении субсидии  (за исключением нарушений по пунктам 1.3.6, 1.3.26)</t>
  </si>
  <si>
    <t>Статья 15.15.5 КоАП РФ (главным распорядителем бюджетных средств или получателем бюджетных средств, предоставляющими указанные субсидии, - в части нарушения порядка предоставления субсидий либо неисполнение ими решения о предоставлении субсидий; юридическим лицом, являющимся получателем    субсидий, - в части нарушения условий предоставления субсидий)</t>
  </si>
  <si>
    <t>Нарушение порядка принятия решения о подготовке и реализации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(за исключением нарушений по пункту 1.3.22)</t>
  </si>
  <si>
    <t>Нарушение порядка  и (или) условий предоставления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(за исключением нарушений по пунктам 1.3.9, 1.3.23)</t>
  </si>
  <si>
    <t>Статья 15.15.4 КоАП РФ (главным распорядителем бюджетных средств, получателем бюджетных средств, осуществляющими или предоставляющими бюджетные инвестиции бюджетным или автономным учреждением либо государственным (муниципальным) унитарным предприятием                        (в части переданных им в порядке, установленном бюджетным законодательством РФ, полномочий государственного (муниципального) заказчика при осуществлении бюджетных инвестиций в объекты государственной (муниципальной) собственности)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</si>
  <si>
    <t>Нарушение порядка  и (или) (условий) предоставления из бюджета субсидий на софинансирование капитальных вложений в объекты государственной собственности субъектов РФ, которые осуществляются из бюджетов субъектов РФ, или в целях предоставления субсидий местным бюджетам на софинансирование капитальных вложений в объекты муниципальной собственности, которые осуществляются из местных бюджетов  и (или) соглашения о предоставлении субсидии  (за исключением нарушений по пункт 1.3.11)</t>
  </si>
  <si>
    <t>Расходование (использование) субсидии на софинансирование капитальных вложений в объекты государственной (муниципальной) собственности субъектов РФ, муниципальных образований  не в соответствии с целями ее предоставления</t>
  </si>
  <si>
    <t>Нарушение порядка принятия решения о предоставлении бюджетных инвестиций в форме капитальных вложений в объекты капитального строительства и (или) на приобретение объектов недвижимого имущества юридическим лицам, не являющимся государственными или муниципальными учреждениями и государственными или муниципальными унитарными предприятиями (за исключением нарушений по Пункт 1.3.14)</t>
  </si>
  <si>
    <t>Статья 15.15.4 КоАП РФ (главным распорядителем бюджетных средств, получателем бюджетных средств, осуществляющими или предоставляющими бюджетные инвестиции юридическим лицам, не являющимся государственными (муниципальными) учреждениями и государственными (муниципальными) унитарными предприятиями,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</si>
  <si>
    <t>Нарушения требований к договорам, заключенным в связи с предоставлением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находящиеся в собственности указанных юридических лиц, и (или) на приобретение ими объектов недвижимого имущества либо в целях предоставления взноса в уставные (складочные) капиталы дочерних обществ указанных юридических лиц на осуществление капитальных вложений в объекты капитального строительства, находящиеся в собственности таких дочерних обществ, и (или) на приобретение такими дочерними обществами объектов недвижимого имущества за счет средств федерального бюджета, бюджета субъекта РФ, местного бюджета</t>
  </si>
  <si>
    <t>Расходование (использование)  бюджетных инвестиций  предоставленных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находящиеся в собственности указанных юридических лиц, и (или) на приобретение ими объектов недвижимого имущества либо в целях предоставления взноса в уставные (складочные) капиталы дочерних обществ указанных юридических лиц на осуществление капитальных вложений в объекты капитального строительства, находящиеся в собственности таких дочерних обществ, и (или) на приобретение такими дочерними обществами объектов недвижимого имущества,  не в соответствии с целями их предоставления,  в том числе за счет неиспользованных остатков средств на начало финансового года</t>
  </si>
  <si>
    <t>Нарушение порядка проведения строительного контроля за ходом строительства объекта капитального строительства, а также ненадлежащее его осуществление</t>
  </si>
  <si>
    <t>Нарушение порядка строительства, реконструкции, капитального ремонта объектов капитального строительства и ввода объектов в эксплуатацию, (за исключением нарушений по пункту 1.3.21)</t>
  </si>
  <si>
    <t>Нарушение порядка консервации объекта капитального строительства</t>
  </si>
  <si>
    <t>Нарушение порядка принятия решения о предоставлении субсидий юридическим лицам, 100 процентов акций (долей) которых принадлежит РФ, субъекту РФ или муниципальному образованию,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t>
  </si>
  <si>
    <t>статья 78 БК РФ; закон (решение) о бюджете; ПП РФ от 30.11. 2017 № 1451; ПП РФ от 17.10.2017 № 1261; ПП РФ от 09.12.2017  № 1496; МПА</t>
  </si>
  <si>
    <t>Расходование (использование) юридическими лицами,                       100 процентов акций (долей) которых принадлежит РФ, субъекту РФ или муниципальному образованию субсидии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 не в соответствии с целями ее предоставления, в том числе за счет неиспользованных остатков средств на начало финансового года</t>
  </si>
  <si>
    <t>статья 78 БК РФ; закон (решение) о бюджете; ПП РФ от 30.11.2017  № 1451; ПП РФ от 09.12.2017 № 1496; МПА</t>
  </si>
  <si>
    <t>Нарушения при предоставлении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t>
  </si>
  <si>
    <t>статья 80 БК РФ; статья 13 ФЗ от 25.02.1999 № 39-ФЗ; ПП РФ от 14.07.2020 № 1041; ПП РФ от 09.12.2017 № 1496; МПА</t>
  </si>
  <si>
    <t>Нарушение порядка принятия решений о предоставлении субсидий на подготовку обоснования инвестиций и проведение его технологического и ценового аудита из федерального бюджета и бюджетов государственных внебюджетных фондов РФ, бюджета субъекта РФ и бюджетов территориальных государственных внебюджетных фондов, местного бюджета</t>
  </si>
  <si>
    <t>Нарушение порядка принятия решений об осуществлении бюджетных инвестиций на подготовку обоснования инвестиций и проведение его технологического и ценового аудита за счет средств федерального бюджета и бюджетов государственных внебюджетных фондов РФ, бюджета субъекта РФ и бюджетов территориальных государственных внебюджетных фондов, местного бюджета</t>
  </si>
  <si>
    <t>статья 79 БК РФ; ПП РФ от 30.12.2018 № 1751; ПП РФ от 12.05.2017 № 563; МПА</t>
  </si>
  <si>
    <t>Нарушение руководителем экономического субъекта требований организации и ведения бухгалтерского учета, хранения документов бухгалтерского учета и требований по оформлению учетной политики</t>
  </si>
  <si>
    <t>Нарушение требований, предъявляемых к оформлению фактов хозяйственной жизни экономического субъекта первичными учетными документами</t>
  </si>
  <si>
    <t>кол-во,  кол-во и тыс. рублей</t>
  </si>
  <si>
    <t xml:space="preserve">Статья 15.11 (с 09.06.2019 &lt;4&gt;),  15.15.6  КоАП РФ  </t>
  </si>
  <si>
    <t xml:space="preserve">Нарушение требований, предъявляемых к проведению  и документальному оформлению результатов инвентаризации активов и обязательств </t>
  </si>
  <si>
    <t xml:space="preserve">2.4.1к. </t>
  </si>
  <si>
    <t>Непроведение инвентаризации активов и обязательств при составлении отчетности, смене материально-ответственного лица, смене руководителя объекта контроля и  в других случаях, предусмотренных НПА</t>
  </si>
  <si>
    <t>Нарушение требований, предъявляемых к денежному измерению объектов бухгалтерского учета экономического субъекта в валюте РФ</t>
  </si>
  <si>
    <t>Нарушение требований к бухгалтерской (финансовой) отчетности при реорганизации или ликвидации юридического лица</t>
  </si>
  <si>
    <t xml:space="preserve">статья 15.15.6 КоАП РФ; </t>
  </si>
  <si>
    <t>величина искажения показателя бюджетной или бухгалтерской (финансовой) отчетности</t>
  </si>
  <si>
    <t>Нарушение требований, предъявляемых к организации и осуществлению внутреннего контроля фактов хозяйственной жизни экономического субъекта</t>
  </si>
  <si>
    <t>Нарушение порядка работы с денежной наличностью и порядка ведения кассовых операций, а также нарушение требований об использовании специальных банковских счетов</t>
  </si>
  <si>
    <t>Статья 15.1 КоАП РФ</t>
  </si>
  <si>
    <t>Нарушение общих требований к  бюджетной бухгалтерской (финансовой) отчетности экономического субъекта, в том числе к ее составу</t>
  </si>
  <si>
    <t>Нарушение сроков отчетного периода и отчетной даты для промежуточной и (или) годовой бухгалтерской (финансовой) отчетности экономического субъекта</t>
  </si>
  <si>
    <t>Статья 15 ФЗ от 06.12.2011 № 402-ФЗ; пункты 13-14 Федерального стандарта, утв. приказом Минфина России от 31.12.2016 № 260н (с 01.01.2018)</t>
  </si>
  <si>
    <t>статья 15.15.6 КоАП РФ</t>
  </si>
  <si>
    <t>Недостоверное отражение (не отражение) в учете и отчетности показателей дебиторской и кредиторской задолженности</t>
  </si>
  <si>
    <t xml:space="preserve">кол-во и тыс. рублей </t>
  </si>
  <si>
    <t>Нарушения порядка ведения учета муниципального имущества и отражения его на соответствующих счетах</t>
  </si>
  <si>
    <t>2.11.3к</t>
  </si>
  <si>
    <t>Нарушение порядка начисления амортизации</t>
  </si>
  <si>
    <t>2.11.4к</t>
  </si>
  <si>
    <t>Списание на затраты расходов на изготовление проектной документации, строительство и реконструкцию основных средств без формирования стоимости объектов незавершенного строительства</t>
  </si>
  <si>
    <t>2.11.5к</t>
  </si>
  <si>
    <t>Нарушение применения единого плана счетов бухгалтерского учета</t>
  </si>
  <si>
    <t xml:space="preserve">кол-во, кол-во и тыс. рублей  </t>
  </si>
  <si>
    <t>2.11.6к</t>
  </si>
  <si>
    <t>Прочие нарушения</t>
  </si>
  <si>
    <t>2.12к</t>
  </si>
  <si>
    <t xml:space="preserve">Недостачи, излишки нефинансовых активов, установленных в ходе инвентаризации, проведенной по инициативе контрольно-счетного органа.  </t>
  </si>
  <si>
    <t xml:space="preserve">кол-во и  тыс. рублей </t>
  </si>
  <si>
    <t>сумма выявленной недостачи, излишек</t>
  </si>
  <si>
    <t>2.13к</t>
  </si>
  <si>
    <t>Прочие нарушения и недостатки, не учтенные в данной группе.</t>
  </si>
  <si>
    <t>3. Нарушения в сфере управления и распоряжения государственной (муниципальной) собственностью</t>
  </si>
  <si>
    <t>Несоблюдение ограничений по участию унитарных предприятий в коммерческих и некоммерческих организациях</t>
  </si>
  <si>
    <t>Часть 1 статьи 6 ФЗ от 14.11.2002 № 161-ФЗ; МПА</t>
  </si>
  <si>
    <t>Распоряжение унитарным предприятием вкладом (долей) в уставном (складочном) капитале хозяйственного общества или товарищества, акциями акционерного общества без согласия собственника его имущества</t>
  </si>
  <si>
    <t>Часть 2 статьи 6 ФЗ от 14.11.2002 № 161-ФЗ; МПА</t>
  </si>
  <si>
    <t>стоимость неправомерно выбывшего имущества</t>
  </si>
  <si>
    <t>Нарушение порядка учреждения (создания) унитарного предприятия, ограничений по целям создания унитарного предприятия (специальной правоспособности)</t>
  </si>
  <si>
    <t xml:space="preserve">кол-во,  кол-во и тыс. рублей  </t>
  </si>
  <si>
    <t>Нарушение порядка распоряжения имуществом унитарного предприятия</t>
  </si>
  <si>
    <t>объем недопоступивших (недоисчисленных) доходов в бюджет</t>
  </si>
  <si>
    <t>Несоблюдение ограничений для руководителя унитарного предприятия</t>
  </si>
  <si>
    <t>Невыполнение (ненадлежащее выполнение) обязанностей руководителя унитарного предприятия, в том числе влекущее убыточную/ неприбыльную деятельность предприятия, получение меньшей, чем возможно, прибыли</t>
  </si>
  <si>
    <t>Статья 25  ФЗ от 14.11.2002 № 161-ФЗ</t>
  </si>
  <si>
    <t>Статья 201 УК РФ</t>
  </si>
  <si>
    <t>Несоблюдение требований Федерального закона от 14 ноября 2002 г. № 161-ФЗ    в части присоединения дочерних предприятий к создавших им унитарным предприятиям.</t>
  </si>
  <si>
    <t>Часть 3 статьи 37  ФЗ от 14.11.2002 № 161-ФЗ</t>
  </si>
  <si>
    <t>Нарушение порядка распоряжения имуществом автономного учреждения</t>
  </si>
  <si>
    <t>Нарушение порядка распоряжения имуществом бюджетного учреждения</t>
  </si>
  <si>
    <t>Нарушение порядка распоряжения имуществом казенного учреждения</t>
  </si>
  <si>
    <t>кол-во,   кол-во и тыс. рублей</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</si>
  <si>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бюджетного учреждения</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</si>
  <si>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автономного учреждения</t>
  </si>
  <si>
    <t>Нарушение порядка отнесения имущества автономного или бюджетного учреждения к категории особо ценного движимого имущества</t>
  </si>
  <si>
    <t>Статья 9.1  ФЗ от 12.01.1996  № 7-ФЗ; статья 3 ФЗ от 03.11.2006  № 174-ФЗ; ПП РФ от 26.07.2010 № 538; Порядок отнесения имущества автономного или бюджетного учреждения к категории особо ценного движимого имущества, утвержденный МПА</t>
  </si>
  <si>
    <t>ущерб (утрата муниципальной собственности)</t>
  </si>
  <si>
    <t xml:space="preserve">стоимость неправомерно выбывшего имущества в результате неотнесения его к категории особо ценного </t>
  </si>
  <si>
    <t>Нарушение порядка осуществления государственным (муниципальным) бюджетным учреждением и государственным (муниципальным) автономным учреждением полномочий органа государственной власти (государственного органа),  органа местного самоуправления по исполнению публичных обязательств перед физическим лицом, подлежащих исполнению в денежной форме, и финансового обеспечения их осуществления</t>
  </si>
  <si>
    <t>Статья 9.2  ФЗ от 12.01.1996 г. № 7-ФЗ; статья 2 ФЗ от 03.11.2006 № 174-ФЗ; ПП РФ от 02.08.2010 № 590; Порядок осуществления муниципальным бюджетным учреждением и автономным учреждением полномочий муниципального органа по исполнению публичных обязательств перед физическим лицом, подлежащих исполнению в денежной форме, и финансового обеспечения их осуществления, утвержденный МПА</t>
  </si>
  <si>
    <t>3.18к</t>
  </si>
  <si>
    <t>Неосуществление (ненадлежащее осуществление)  органами местного самоуправления функций и полномочий собственника имущества Казны (за исключением нарушений, указанных в иных пунктах классификатора), в том числе:</t>
  </si>
  <si>
    <t xml:space="preserve">статьи 129, 209, 210 ГК РФ; статья 50 ФЗ от 06.10.2003 №131-ФЗ; Устав МО; МПА </t>
  </si>
  <si>
    <t>3.18.1к</t>
  </si>
  <si>
    <t>Нарушения, повлекшие выбытие объектов из имущественной казны при исполнении судебных решений</t>
  </si>
  <si>
    <t>3.18.2к</t>
  </si>
  <si>
    <t xml:space="preserve">Нарушения, повлекшие гибель объектов имущественной казны  </t>
  </si>
  <si>
    <t>3.18.3к</t>
  </si>
  <si>
    <t xml:space="preserve">Нарушения при ликвидации объектов имущественной казны  </t>
  </si>
  <si>
    <t>3.18.4к</t>
  </si>
  <si>
    <t>Иные нарушения,   повлекшее за собой выбытие (утрату) имущества</t>
  </si>
  <si>
    <t>Нарушения при оформлении прав на объекты государственной (муниципальной) казны и выбытии объектов из казны, при приобретении, прекращении права хозяйственного ведения и права оперативного управления имуществом, а также  порядка закрепления и использования находящихся в государственной (муниципальной) собственности административных зданий, строений, нежилых помещений и движимого имущества</t>
  </si>
  <si>
    <t>объем недопоступивших (недоисчислен-ных) доходов в бюджет</t>
  </si>
  <si>
    <t>Нарушение порядка распределения доходов казенного предприятия</t>
  </si>
  <si>
    <t xml:space="preserve">Статья 297  ГК  РФ; часть 3 статьи 17 ФЗ от 14.11.2002  № 161-ФЗ   </t>
  </si>
  <si>
    <t>Нарушение порядка учета и ведения реестра государственного (муниципального) имущества</t>
  </si>
  <si>
    <t>Нарушение порядка предоставления информации из реестра государственного (муниципального) имущества</t>
  </si>
  <si>
    <t>Несоблюдение правообладателем порядка предоставления сведений для внесения в реестр государственного (муниципального) имущества, исключения из реестра государственного (муниципального) имущества</t>
  </si>
  <si>
    <t>Несоблюдение требования (порядка) государственной регистрации прав на недвижимое  имущество и сделок с ним, государственного кадастрового учета недвижимого имущества (за исключением земельных участков)</t>
  </si>
  <si>
    <t>Нарушение порядка приватизации государственного и муниципального имущества</t>
  </si>
  <si>
    <t>стоимость выбывшего имущества при признании сделки по приватизации недействительной и в случае невозможности возврата имущества в муниципальную собственность</t>
  </si>
  <si>
    <t>Нарушение требований к раскрытию информации о приватизации государственного (муниципального) имущества уполномоченным исполнительным органом государственной власти, открытыми акционерными обществами, акции которых находятся в государственной (муниципальной) собственности, и государственными (муниципальными) унитарными предприятиями с момента включения в прогнозный план (программу) приватизации государственного (муниципального) имущества на соответствующий период</t>
  </si>
  <si>
    <t xml:space="preserve">Статья 15 ФЗ от 21.12.2001  № 178-ФЗ       </t>
  </si>
  <si>
    <t>Несоблюдение требований, определяющих особенности порядка приватизации имущества</t>
  </si>
  <si>
    <t>Нарушение требований к оформлению сделок купли-продажи государственного или муниципального имущества</t>
  </si>
  <si>
    <t xml:space="preserve">Статья 32 ФЗ от 21.12. 2001 № 178-ФЗ       </t>
  </si>
  <si>
    <t>Нарушение условий оплаты и распределения денежных средств от продажи имущества</t>
  </si>
  <si>
    <t xml:space="preserve">  Статьи 34–36 ФЗ от 21.12.2001 № 178-ФЗ       </t>
  </si>
  <si>
    <t>Несоблюдение правил отнесения жилого помещения к специализированному жилищному фонду,  предоставление государственного (муниципального) имущества в пользование без отнесения в установленном порядке к специализированному жилищному фонду, с превышением полномочий (за исключением нарушений, указанных в иных пунктах классификатора)</t>
  </si>
  <si>
    <t>от 26.01.2006  № 42, МПА</t>
  </si>
  <si>
    <t>Нарушения порядка признания помещения жилым помещением, жилого помещения непригодным для проживания и многоквартирного дома аварийным и подлежащим сносу или реконструкции</t>
  </si>
  <si>
    <t>объем завышения стоимости имущества, предоставленного с нарушением требований</t>
  </si>
  <si>
    <t>3.37.1к</t>
  </si>
  <si>
    <t xml:space="preserve">статья 17.1, ФЗ от 26.07.2006 № 135- ФЗ </t>
  </si>
  <si>
    <t>объем недопоступивших (недоисчисленных) доходов в бюджет в виде разницы между поступившими доходами и доходами, возможными к получению при проведении конкурса (аукциона)</t>
  </si>
  <si>
    <t>3.37.2к</t>
  </si>
  <si>
    <t>Предоставление государственного (муниципального) имущества в пользование без оформления договорных отношений</t>
  </si>
  <si>
    <t>3.37.3к</t>
  </si>
  <si>
    <t>Неправомерное отчуждение имущества (за исключением нарушений, указанных в иных пунктах классификатора)</t>
  </si>
  <si>
    <t>Неправомерное отнесение имущества к собственности РФ, субъекта РФ или муниципальных образований</t>
  </si>
  <si>
    <t>Несоблюдение порядка предоставления права постоянного (бессрочного) пользования земельными участками</t>
  </si>
  <si>
    <t>Несоблюдение порядка предоставления права безвозмездного срочного пользования земельными участками</t>
  </si>
  <si>
    <t>Статьи 24, 39.10  ЗК      РФ</t>
  </si>
  <si>
    <t xml:space="preserve">кол-во   </t>
  </si>
  <si>
    <t>Статья 19.9 КоАП РФ 4</t>
  </si>
  <si>
    <t xml:space="preserve">Несоблюдение  требования  (порядка) государственной регистрации прав на земельные участки и сделок с ними, государственного кадастрового учета земельных участков  </t>
  </si>
  <si>
    <t xml:space="preserve"> Статьи 14.35, 19.21  КоАП РФ 4</t>
  </si>
  <si>
    <t>Несоблюдение порядка приобретения прав на земельные участки, находящиеся в государственной или муниципальной собственности</t>
  </si>
  <si>
    <t>Несоблюдение порядка приобретения земельного участка из земель, находящихся в государственной или муниципальной собственности, или права заключения договора аренды такого земельного участка на торгах (конкурсах, аукционах)</t>
  </si>
  <si>
    <t xml:space="preserve">кол-во  </t>
  </si>
  <si>
    <t>Статья 7.324 КоАП РФ 4</t>
  </si>
  <si>
    <t>Несоблюдение порядка предоставления земельных участков для строительства из земель, находящихся в государственной или муниципальной собственности</t>
  </si>
  <si>
    <t>Несоблюдение условий и порядка изъятия земельных участков для государственных или муниципальных нужд</t>
  </si>
  <si>
    <t>Несоблюдение требований по подготовке, заключению, исполнению и прекращению концессионного соглашения</t>
  </si>
  <si>
    <t>Нарушение права собственности РФ, субъектов РФ, муниципальных образований на драгоценные металлы и драгоценные камни</t>
  </si>
  <si>
    <t xml:space="preserve">Статья 2 ФЗ от 26.03.1998  № 41-ФЗ </t>
  </si>
  <si>
    <t>Нарушение порядка и условий использования и обращения драгоценных металлов и драгоценных камней, их лома и отходов</t>
  </si>
  <si>
    <t xml:space="preserve">Статья 22 ФЗ от 26.03.1998  № 41-ФЗ </t>
  </si>
  <si>
    <t>Неисполнение (ненадлежащее исполнение) договорных обязательств в отношении государственного (муниципального) имущества и (или) непринятие мер ответственности за неисполнение (ненадлежащее исполнение) договорных отношений, в том числе непринятие мер по взиманию просроченной задолженности по арендной плате за пользование государственным (муниципальным) имуществом</t>
  </si>
  <si>
    <t>Статья 309, главы 30, 34  ГК     РФ</t>
  </si>
  <si>
    <t xml:space="preserve">Несоблюдение порядка отчетности руководителей  государственных (муниципальных) унитарных предприятий </t>
  </si>
  <si>
    <t>Непредставление сведений о научно-исследовательских и опытно-конструкторских работах и об их результатах в целях их учета в единой государственной информационной системе учета научно-исследовательских, опытно-конструкторских и технологических работ гражданского назначения, несоблюдение формы направления сведений, требований к заполнению формы, а также порядка подтверждения направленных сведений</t>
  </si>
  <si>
    <t>Нарушение порядка владения, пользования и распоряжения объектом культурного наследия</t>
  </si>
  <si>
    <t>Нарушение порядка проведения государственной кадастровой оценки</t>
  </si>
  <si>
    <t xml:space="preserve">статья 66  ЗК      РФ; ФЗ            от 03.07.2016 № 237-Ф3                    </t>
  </si>
  <si>
    <t>Несоблюдение порядка перераспределения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неверный расчет платы за увеличение в результате перераспределения площади земельных участков, находящихся в частной собственности</t>
  </si>
  <si>
    <t>Нарушение порядка оплаты драгоценных металлов и драгоценных камней</t>
  </si>
  <si>
    <t xml:space="preserve">статья 21 ФЗ от 26.03.1998.      № 41-ФЗ </t>
  </si>
  <si>
    <t>3.71к</t>
  </si>
  <si>
    <t>Отсутствие утвержденного МПА перечня социально значимых МУП, частично или полностью освобождаемых от перечисления части прибыли в местный бюджет</t>
  </si>
  <si>
    <t>3.72к</t>
  </si>
  <si>
    <t>Нарушения при подготовке и утверждении планов (программ) приватизации муниципального имущества</t>
  </si>
  <si>
    <t>3.73к</t>
  </si>
  <si>
    <t>Отсутствие утвержденного порядка планирования приватизации муниципального имущества</t>
  </si>
  <si>
    <t xml:space="preserve">Статья 10 ФЗ от 21.12.2001г. № 178-ФЗ       </t>
  </si>
  <si>
    <t>3.74к</t>
  </si>
  <si>
    <t xml:space="preserve">Статья 8 ФЗ от 29.07.1998 № 135- ФЗ         </t>
  </si>
  <si>
    <t>3.75к</t>
  </si>
  <si>
    <t>4. Нарушения при осуществлении государственных (муниципальных) закупок и закупок отдельными видами юридических лиц</t>
  </si>
  <si>
    <t>4.1.</t>
  </si>
  <si>
    <t>Несоблюдения требований, в соответствии с которыми поставка товаров для государственных или муниципальных нужд осуществляется на основе государственного или муниципального контракта (договора)</t>
  </si>
  <si>
    <t>Статья 525  ГК     РФ</t>
  </si>
  <si>
    <t>Статья 527  ГК     РФ, статья 72 БК РФ</t>
  </si>
  <si>
    <t>Несоблюдения требований, в соответствии с которыми для государственного или муниципального заказчика, разместившего заказ, заключение государственного или муниципального контракта (договора) является обязательным, если иное не установлено законом</t>
  </si>
  <si>
    <t>Статья 527  ГК     РФ</t>
  </si>
  <si>
    <t>Несоблюдение требований, в соответствии с которыми государственные (муниципальные) контракты (договора) заключаются в соответствии с планом-графиком закупок товаров, работ, услуг для обеспечения государственных (муниципальных) нужд, сформированным и утвержденным в установленном законодательством РФ о контрактной системе в сфере закупок товаров, работ, услуг для обеспечения государственных и муниципальных нужд порядке</t>
  </si>
  <si>
    <t xml:space="preserve">Часть 2 статьи 72 БК РФ,  статья 16 ФЗ от 05.04.2013       № 44-ФЗ   </t>
  </si>
  <si>
    <t>Несоблюдение требований, в соответствии с которыми государственные (муниципальные) контракты (договора) заключаются и оплачиваются в пределах лимитов бюджетных обязательств</t>
  </si>
  <si>
    <t>Статья 15.15.10 КоАП РФ</t>
  </si>
  <si>
    <t>Несоблюдение требований, в соответствии с которыми получатели бюджетных средств обязаны вести реестры закупок, осуществленных без заключения государственных или муниципальных контрактов (договоров)</t>
  </si>
  <si>
    <t>Часть 1 статьи 73 БК РФ</t>
  </si>
  <si>
    <t>Часть 2 статьи 73 БК РФ</t>
  </si>
  <si>
    <t>Нарушения порядка формирования контрактной службы,  назначения контрактных управляющих, (их отсутствие)</t>
  </si>
  <si>
    <t xml:space="preserve">Статья 39 ФЗ от 05.04.2013  № 44-ФЗ   </t>
  </si>
  <si>
    <t>Нарушения при выборе специализированной организации и наделении ее соответствующим функционалом</t>
  </si>
  <si>
    <t xml:space="preserve">Статья 40  ФЗ от 05.04.2013  № 44-ФЗ     </t>
  </si>
  <si>
    <t>Нарушения порядка организации централизованных закупок</t>
  </si>
  <si>
    <t xml:space="preserve">Статья 26  ФЗ от 05.04.2013  № 44-ФЗ   </t>
  </si>
  <si>
    <t>Нарушения порядка организации совместных конкурсов и аукционов</t>
  </si>
  <si>
    <t xml:space="preserve">Статья 25  ФЗ от 05.04.2013  № 44-ФЗ   </t>
  </si>
  <si>
    <t>Нарушения при нормировании в сфере закупок</t>
  </si>
  <si>
    <t>Нарушения при организации и проведении ведомственного контроля в сфере закупок в отношении подведомственных заказчиков</t>
  </si>
  <si>
    <t>Статья 100  ФЗ от 05.04.2013  № 44-ФЗ,  статья 6.1  ФЗ от 18.07.2011 223-ФЗ    , ПП РФ от 10.02.2014 № 89  , МПА</t>
  </si>
  <si>
    <t>Нарушения при осуществлении закупок в части обоснования выбора объекта (объектов),  определения  и обоснования начальной (максимальной) цены контракта (договора), цены контракта (договора), заключаемого с единственным поставщиком (подрядчиком, исполнителем), начальной суммы цен единиц товара, работы, услуги</t>
  </si>
  <si>
    <t>сумма завышения НМЦК, сформированной с нарушением требований (в том числе в результате необоснованного применения корректирующих коэффициентов, увеличенных нормативов затрат, завышения арифметических расчетов при применении прогнозных индексов-дефляторов, при расчете резерва средств на непредвиденные работы и затраты)</t>
  </si>
  <si>
    <t>Нарушения при выборе конкурентного способа определения поставщика (подрядчика, исполнителя)</t>
  </si>
  <si>
    <t>Нарушения при формировании порядка оценки заявок и критериев этой оценки</t>
  </si>
  <si>
    <t>Нарушение сроков заключения контрактов (договоров) или уклонение от заключения</t>
  </si>
  <si>
    <t>Часть 1 статьи 7.32 КоАП РФ &lt;4&gt;</t>
  </si>
  <si>
    <t xml:space="preserve">Статья 93  ФЗ от 05.04.2013  № 44-ФЗ     </t>
  </si>
  <si>
    <t>объем средств на выполнение работ (оказание услуг), не предусмотренных соответствующим нормативным правовым актом</t>
  </si>
  <si>
    <t>Отсутствие в контракте (договоре) сведений о расчете и обосновании цены контракта (договора)</t>
  </si>
  <si>
    <t>4.35.1к</t>
  </si>
  <si>
    <t>Заключенные муниципальные контракты на выполнение  работ не содержат расчета цены работ в виде сметы.</t>
  </si>
  <si>
    <t xml:space="preserve">Части 1, 3, 4 статьи 743, части 1-3 статьи 709, часть 1 статьи 766  ГК     РФ, часть 1 статьи 34  ФЗ от 05.04.2013  № 44-ФЗ   </t>
  </si>
  <si>
    <t>Неприменение антидемпинговых мер при проведении конкурса и аукциона</t>
  </si>
  <si>
    <t>Нарушения требований к протоколам, составленным в ходе осуществления закупок, их содержанию и размещению в открытом доступе</t>
  </si>
  <si>
    <t>Внесение изменений (невнесение изменений) в контракт (договор) с нарушением требований, установленных законодательством РФ</t>
  </si>
  <si>
    <t>Нарушения порядка расторжения контракта (договора)</t>
  </si>
  <si>
    <t>Отсутствие экспертизы результатов, предусмотренных контрактом (договором), отдельного этапа поставки товара, выполнения работы, оказания услуги, нарушение порядка проведения экспертизы результатов, предусмотренных контрактом (договором). Несоблюдение требований, предъявляемых к результатам экспертизы, экспертного заключения</t>
  </si>
  <si>
    <t xml:space="preserve"> Статьи 41, 94  ФЗ от 05.04.2013  № 44-ФЗ      </t>
  </si>
  <si>
    <t>4.43.1к</t>
  </si>
  <si>
    <t xml:space="preserve">Дача экспертом, экспертной организацией, уполномоченным представителем экспертной организации заведомо ложного экспертного заключения в сфере закупок товаров, работ, услуг для обеспечения государственных и муниципальных нужд, если это действие не содержит (либо содержит) уголовно наказуемого </t>
  </si>
  <si>
    <t xml:space="preserve">Статья 41  ФЗ от 05.04.2013  № 44-ФЗ   </t>
  </si>
  <si>
    <t>Статья 7.32.6  КоАП РФ,            статья 200.6 УК РФ &lt;4&gt;</t>
  </si>
  <si>
    <t>Нарушения условий реализации контрактов (договоров), в том числе сроков реализации, включая своевременность расчетов по контракту (договору)</t>
  </si>
  <si>
    <t>Приемка и (или) оплата поставленного товара, выполненной работы (ее результатов), оказанной услуги или отдельного этапа исполнения контракта в случае несоответствия этих товара, работы, услуги либо результатов выполненных работ условиям контракта, если выявленное несоответствие не устранено поставщиком (подрядчиком, исполнителем) и привело к дополнительному расходованию средств соответствующего бюджета бюджетной системы РФ или уменьшению количества поставляемых товаров, объема выполняемых работ, оказываемых услуг для обеспечения государственных и муниципальных нужд</t>
  </si>
  <si>
    <t xml:space="preserve">Статьи 309, 711, 720, 746, 781  ГК     РФ; статья 94  ФЗ от 05.04.2013  № 44-ФЗ;,  статьи 7 и 8 ФЗ от 29.12.2012 № 275-ФЗ   </t>
  </si>
  <si>
    <t>4.45к</t>
  </si>
  <si>
    <t>Оплата фактически невыполненных объемов работ, не оказанных услуг, непоставленных (недопоставленных) товаров</t>
  </si>
  <si>
    <t>условия заключенных муниципальных контрактов и договоров</t>
  </si>
  <si>
    <t>сумма оплаты фактически  невыполненных объемов работ, не оказанных услуг, непоставленных (недопоставленных) товаров</t>
  </si>
  <si>
    <t>Неиспользование мер обеспечения исполнения обязательств (с недобросовестного поставщика (подрядчика, исполнителя) не удержаны обеспечение заявки, обеспечение исполнения контракта (договора)</t>
  </si>
  <si>
    <t>Неприменение мер ответственности по контракту (договору) (отсутствуют взыскания неустойки (пени, штрафы) с недобросовестного поставщика (подрядчика, исполнителя),  применение указанных мер с нарушением требований законодательства РФ и иных нормативных правовых актов о контрактной системе в сфере закупок</t>
  </si>
  <si>
    <t>расчетный размер неустойки (штрафа, пени)</t>
  </si>
  <si>
    <t xml:space="preserve">Статья 2, 3 ФЗ от 18.07.2011 № 223-ФЗ     </t>
  </si>
  <si>
    <t xml:space="preserve">Статьи 711, 720, 746, 781  ГК     РФ; статья 3, 3.2, 4, 4.1 ФЗ от 18.07.2011 № 223-ФЗ;ПП РФ от 17.09.2012  № 932; ПП РФ от 11.12.2014 № 1352     </t>
  </si>
  <si>
    <t>Невыполнение требований актов Банка России в сфере закупок</t>
  </si>
  <si>
    <t xml:space="preserve">Положение Банка России от 29.12.2014 № 453-П (до 01.03.2018);Положение Банка России       от 01.03.2018 № 632-П «О закупках Центрального банка РФ (Банка России)»; акты Банка России </t>
  </si>
  <si>
    <t>Неразмещение или размещение с нарушением срока в единой информационной системе в сфере закупок информации о закупке, размещение которой предусмотрено законодательством РФ о закупках товаров, работ, услуг отдельными видами юридических лиц</t>
  </si>
  <si>
    <t xml:space="preserve">статьи 3, 4 ФЗ от 18.07.2011       № 223-ФЗ; ПП РФ от 10.09.2012  № 908 </t>
  </si>
  <si>
    <t>Нарушение установленных видов и объемов работ по строительству, реконструкции объектов капитального строительства, которые подрядчик обязан выполнить самостоятельно без привлечения других лиц к исполнению своих обязательств по контракту</t>
  </si>
  <si>
    <t>Непредставление (ненаправление), несвоевременное представление  (направление) информации (сведений) и (или) документов, подлежащих включению в реестр договоров, заключенных заказчиками по результатам закупки, а также информации, подлежащей включению в реестр недобросовестных поставщиков (подрядчиков, исполнителей),  или представление (направление) недостоверной информации (сведений) и (или) документов, содержащих недостоверную информацию</t>
  </si>
  <si>
    <t>Нарушение установленного порядка, требований к осуществлению закупок товаров, работ, услуг отдельными видами юридических лиц</t>
  </si>
  <si>
    <t>Нарушения при организации и осуществлении ведомственного контроля в сфере закупок  товаров, работ, услуг отдельными видами юридических лиц</t>
  </si>
  <si>
    <t>Нарушение региональным оператором порядка осуществления закупок товаров, работ, услуг</t>
  </si>
  <si>
    <t xml:space="preserve">статья 180   ЖК РФ; ПП РФ от 01.07.2016  № 615 </t>
  </si>
  <si>
    <t xml:space="preserve">Нарушение требований к содержанию и форме отчета об объеме закупок российских товаров, в том числе товаров, поставляемых при выполнении закупаемых работ, оказании закупаемых услуг, осуществленных в целях достижения заказчиком минимальной обязательной доли закупок, требований к содержанию обоснования невозможности достижения заказчиком минимальной обязательной доли закупок российских товаров (в том числе товаров, поставляемых при выполнении закупаемых работ, оказании закупаемых услуг) отдельных видов, при осуществлении закупок которых установлены ограничения допуска товаров, происходящих из иностранных государств, порядка подготовки и размещения в единой информационной системе в сфере закупок таких отчета и обоснования </t>
  </si>
  <si>
    <t>Нарушение условий, запретов и ограничений допуска товаров, происходящих из иностранного государства или группы иностранных государств, работ, услуг, соответственно выполняемых, оказываемых иностранными лицами, условий применения национального режима при осуществлении закупок</t>
  </si>
  <si>
    <t>статьи 14, 42 ФЗ от 05.04.2013  № 44-ФЗ; НПА, принятые в соответствии с указанными нормами законодательства РФ, устанавливающие запрет на допуск товаров, происходящих из иностранных государств, работ, услуг, соответственно выполняемых, оказываемых иностранными лицами, и ограничения допуска указанных товаров, работ, услуг для целей осуществления закупок</t>
  </si>
  <si>
    <t>Несоставление документов о приемке поставленного товара, выполненной работы (ее результатов), оказанной услуги или отдельных этапов поставки товара, выполнения работы, оказания услуги либо ненаправление мотивированного отказа от подписания таких документов в случае отказа от их подписания</t>
  </si>
  <si>
    <t>4.67к</t>
  </si>
  <si>
    <t>Неосуществление либо ненадлежащее осуществление заказчиком контроля в сфере закупок (за исключением нарушений, указанных в иных пунктах классификатора)</t>
  </si>
  <si>
    <t xml:space="preserve">Часть 1 статьи 101  ФЗ от 05.04.2013  № 44-ФЗ   </t>
  </si>
  <si>
    <t>4.68к</t>
  </si>
  <si>
    <t>Нарушение заказчиком установленного законодательством РФ в сфере закупок товаров, работ, услуг отдельными видами юридических лиц срока оплаты товаров, работ, услуг по договору (отдельному этапу договора), заключенному по результатам закупки с субъектом малого или среднего предпринимательства</t>
  </si>
  <si>
    <t>статья 3 ФЗ от 18.07.2011 № 223-ФЗ</t>
  </si>
  <si>
    <t>4.69к</t>
  </si>
  <si>
    <t>Расходование бюджетных средств с нарушением требований к закупаемым товарам, работам, услугам (в том числе предельной цены товаров, работ, услуг) и (или) нормативных затрат</t>
  </si>
  <si>
    <t>Статья 19  ФЗ от 05.04.2013  № 44-ФЗ, требования к закупаемым товаров, работ, услуг (в том числе предельные цены товаров, работ, услуг) и (или) нормативные затраты, утвержденный МПА, локальными актами</t>
  </si>
  <si>
    <t>разница между установленными предельными ценами и стоимостью закупленных с нарушением требований товаров, работ и услуг</t>
  </si>
  <si>
    <t>4.70к</t>
  </si>
  <si>
    <t>5. Нарушения в сфере деятельности Центрального банка РФ, его структурных подразделений и других банков и небанковских кредитных организаций, входящих в банковскую систему РФ, государственных корпораций, государственных компаний, организаций с участием РФ, муниципального образования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</si>
  <si>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5.1.* Нарушения в сфере деятельности Центрального банка РФ, его структурных подразделений и других банков и небанковских кредитных организаций, входящих в банковскую систему РФ</t>
  </si>
  <si>
    <t>5.2. Нарушения в сфере деятельности государственных корпораций, государственных компаний, организаций с участием муниципального образования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</si>
  <si>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Непредставление или несвоевременное представление документов о споре, связанном с созданием юридического лица, управлением им или участием в нем федеральному органу исполнительной власти, государственной корпорации, осуществляющим права участников (акционеров, учредителей) юридического лица</t>
  </si>
  <si>
    <t>Статья 185.4 УК РФ</t>
  </si>
  <si>
    <t>Нарушение порядка подготовки и проведения общих собраний акционеров, участников обществ с ограниченной ответственностью</t>
  </si>
  <si>
    <t>Иное воспрепятствование осуществлению или незаконное ограничение установленных законодательством РФ прав акционера</t>
  </si>
  <si>
    <t xml:space="preserve">ФЗ от 26.12.1995 № 208-ФЗ      </t>
  </si>
  <si>
    <t xml:space="preserve">Ненадлежащее выполнение обязанностей единоличного исполнительного органа, члена совета директоров или иного коллегиального исполнительного органа хозяйственного общества, в том числе влекущее убыточную/неприбыльную деятельность хозяйственного общества, получение меньшей, чем возможно прибыли, </t>
  </si>
  <si>
    <t>Нарушение Порядка управления находящимися в государственной (муниципальной) собственности акциями открытых акционерных обществ, в том числе реализация прав акционера акционерных обществ, акции которых находятся в собственности РФ (субъектов РФ, муниципальных образований), от имени РФ (субъектов РФ, муниципальных образований) с превышением полномочий, уклонение от осуществления полномочий</t>
  </si>
  <si>
    <t xml:space="preserve">Статья 39 ФЗ от 21.12.2001 № 178-ФЗ; ПП РФ от 03.12.2004 № 738; ПП РФ от 07.10.2016 № 1018; ПП РФ от 11.05.2010 № 325; ПП РФ от 30.04.2015 № 432; ПП РФ от 29.09.2007 № 627; ПП РФ от 04.02.2009 № 93; ПП РФ от 12.03.2021 № 358; ПП РФ от 17.10.2009 № 831 </t>
  </si>
  <si>
    <t>Указ Президента РФ от 30 сентября 1995 г. № 986 Порядок принятия решений об управлении и распоряжении находящимися в муниципальной собственности акциями, утвержденный МПА</t>
  </si>
  <si>
    <t xml:space="preserve">Часть 1 статьи 42 ФЗ от 26.12.1995 № 208-ФЗ      </t>
  </si>
  <si>
    <t>Нарушение требования о сохранении доли государства или муниципального образования в уставном капитале открытых акционерных обществ</t>
  </si>
  <si>
    <t>Нарушение требований об уведомлении федерального органа исполнительной власти, уполномоченного Правительством РФ, об определении цены объектов принятой советом директоров (наблюдательным советом) общества в случае, если владельцем от 2 до 50 процентов включительно голосующих акций общества являются государство и (или) муниципальное образование</t>
  </si>
  <si>
    <t xml:space="preserve">Статья 77 ФЗ от 26.12.1995  № 208-ФЗ      </t>
  </si>
  <si>
    <t>Нарушение условий, порядка и особенностей предоставления финансовой поддержки за счет средств Фонда содействия реформированию жилищно-коммунального хозяйства, а также порядка и особенностей расходования средств Фонда содействия реформированию жилищно-коммунального хозяйства (за исключением нарушений по пункту 5.2.14)</t>
  </si>
  <si>
    <t>объем завышения бюджетных средств, предоставленных (израсходованных) с нарушением требований</t>
  </si>
  <si>
    <t>Расходование субъектами РФ и муниципальными образованиями средств Фонда содействия реформированию жилищно-коммунального хозяйства не в соответствии с целями их предоставления</t>
  </si>
  <si>
    <t>сумма нецелевого использования бюджетных средств</t>
  </si>
  <si>
    <t>Нарушение порядка и условий инвестирования временно свободных средств государственной корпорации, государственной компании, порядка совершения сделок по инвестированию временно свободных средств государственной корпорации, государственной компании, а также порядка и механизма осуществления контроля за инвестированием временно свободных средств государственной корпорации, государственной компании</t>
  </si>
  <si>
    <t>Отсутствие подписанного договора между председателем совета директоров (наблюдательного совета) общества или лицом, уполномоченным советом директоров (наблюдательным советом) общества, и единоличным исполнительным органом общества (директором, генеральным директором), членами коллегиального исполнительного органа общества (правления, дирекции), управляющей организации или управляющим по осуществлению руководства текущей деятельностью общества, определяющего права и обязанности единоличного исполнительного органа общества (директора, генерального директора), членами коллегиального исполнительного органа общества (правления, дирекции), управляющей организации или управляющим</t>
  </si>
  <si>
    <t xml:space="preserve">статья 69 ФЗ от 26.12.1995  № 208-ФЗ      </t>
  </si>
  <si>
    <t>5.2.17к</t>
  </si>
  <si>
    <t xml:space="preserve">Прочие  нарушения и недостатки, не учтенные в данной группе </t>
  </si>
  <si>
    <t xml:space="preserve">6.* Нарушения в ходе использования средств финансовой и гуманитарной помощи РФ, предоставляемой иностранным государствам, при реализации международных договоров, межправсоглашений и в области соглашений о разделе продукции </t>
  </si>
  <si>
    <t>7. Иные нарушения</t>
  </si>
  <si>
    <t>Часть 20, 20.1 статьи 19.5 КоАП РФ</t>
  </si>
  <si>
    <t>Непредставление или несвоевременное представление Счетной палате РФ (контрольно-счетным органам субъектов РФ, контрольно-счетным органам муниципальных образований) (их должностным лицам) информации (документов, материалов), необходимой для осуществления их деятельности, а также представление информации (документов, материалов) в неполном объеме или в искаженном виде</t>
  </si>
  <si>
    <t>Статья 19.7  КоАП РФ</t>
  </si>
  <si>
    <t>7.2.1к</t>
  </si>
  <si>
    <t>Нарушение должностным лицом, ответственным за представление статистической информации, для проведения государственных статистических наблюдений, порядка ее представления, а равно представление недостоверной статистической информации</t>
  </si>
  <si>
    <t>ПП РФ от 18.08.2008 № 620</t>
  </si>
  <si>
    <t>Непринятие мер по устранению причин и условий, способствовавших совершению административного правонарушения</t>
  </si>
  <si>
    <t>Статья 19.6 КоАП РФ</t>
  </si>
  <si>
    <t>Несвоевременное перечисление средств избирательным комиссиям, комиссиям референдума, кандидатам, избирательным объединениям, инициативным группам по проведению референдума, иным группам участников референдума</t>
  </si>
  <si>
    <t>Статья 5.21 КоАП РФ</t>
  </si>
  <si>
    <t>Осуществление предпринимательской деятельности без государственной регистрации, или без специального разрешения (лицензии), или с нарушением требований и условий, предусмотренных специальным разрешением (лицензией)</t>
  </si>
  <si>
    <t>Статья 12, 18  ФЗ от 04.05.2011 № 99-ФЗ «О лицензировании отдельных видов деятельности»</t>
  </si>
  <si>
    <t xml:space="preserve">статьи 14–31, 40–63 ФЗ              от 13.07.2015 № 218-ФЗ         </t>
  </si>
  <si>
    <t>Непредставление или несвоевременное представление юридическими лицами и (или) индивидуальными предпринимателями необходимых для включения в государственные реестры сведений, а также предоставление недостоверных сведений</t>
  </si>
  <si>
    <t xml:space="preserve">Статьи 9, 17, 25 ФЗ от 08.08.2001 № 129-ФЗ </t>
  </si>
  <si>
    <t xml:space="preserve">Статья 24 ФЗ от 08.08.2001 № 129-ФЗ </t>
  </si>
  <si>
    <t>Несоблюдение порядка реорганизации, ликвидации юридического лица</t>
  </si>
  <si>
    <t>Статья 173.1 УК РФ</t>
  </si>
  <si>
    <t>Неправомерные действия при банкротстве</t>
  </si>
  <si>
    <t>Статья 195 УК РФ</t>
  </si>
  <si>
    <t>Преднамеренное банкротство</t>
  </si>
  <si>
    <t>Статья 196 УК РФ</t>
  </si>
  <si>
    <t>Фиктивное банкротство</t>
  </si>
  <si>
    <t>Статья 197 УК РФ</t>
  </si>
  <si>
    <t>Несоблюдение порядка учета организаций и физических лиц (постановки на учет и снятия с учета в налоговых органах)</t>
  </si>
  <si>
    <t>Статья 84 НК РФ</t>
  </si>
  <si>
    <t>Статья 116 НК РФ</t>
  </si>
  <si>
    <t xml:space="preserve">Нарушения Правил осуществления внутреннего финансового аудита </t>
  </si>
  <si>
    <t>7.15к</t>
  </si>
  <si>
    <t>Нарушение правил хранения, комплектования, учета или использования архивных документов, за исключением случаев, предусмотренных статья 13.25 КоАП РФ</t>
  </si>
  <si>
    <t>7.16к</t>
  </si>
  <si>
    <t>Прочие нарушения и недостатки, не учтенные  в данной группе</t>
  </si>
  <si>
    <r>
      <t>Критерии отражения нарушения в денежном выражении</t>
    </r>
    <r>
      <rPr>
        <b/>
        <vertAlign val="superscript"/>
        <sz val="12"/>
        <color theme="1"/>
        <rFont val="Times New Roman"/>
        <family val="1"/>
        <charset val="204"/>
      </rPr>
      <t>5</t>
    </r>
  </si>
  <si>
    <r>
      <t>Расчет суммы по критерию</t>
    </r>
    <r>
      <rPr>
        <b/>
        <vertAlign val="superscript"/>
        <sz val="12"/>
        <color theme="1"/>
        <rFont val="Times New Roman"/>
        <family val="1"/>
        <charset val="204"/>
      </rPr>
      <t>6</t>
    </r>
    <r>
      <rPr>
        <b/>
        <sz val="12"/>
        <color theme="1"/>
        <rFont val="Times New Roman"/>
        <family val="1"/>
        <charset val="204"/>
      </rPr>
      <t xml:space="preserve"> </t>
    </r>
  </si>
  <si>
    <t>Статьи 171 -174.1  БК РФ;  МПА</t>
  </si>
  <si>
    <t>Пункт 3 статьи 41, пункт 3 статьи 161  БК РФ; закон (решение) о бюджете</t>
  </si>
  <si>
    <t>Пункт 5 статьи 41, пункт 3 статьи 161  БК РФ; закон (решение) о бюджете</t>
  </si>
  <si>
    <t>Пункт 5 статьи 41, пункт 3 статьи 161   БК РФ; закон (решение) о бюджете</t>
  </si>
  <si>
    <t>Несоблюдение требований к выпуску государственных и муниципальных ценных бумаг, ограничений к предельному объему размещения государственных и муниципальных ценных бумаг</t>
  </si>
  <si>
    <t>Несоблюдение требований порядка ведения Государственной долговой книги РФ,  государственной долговой книги субъекта РФ, муниципальной долговой книги</t>
  </si>
  <si>
    <t>Неправомерное предоставление (неправомерный отказ в предоставлении)  льгот, отсрочек, рассрочек,  тарифных преференций, тарифных квот, освобождений  по платежам в бюджет, в том числе:</t>
  </si>
  <si>
    <t>Пункт 1 статьи 59, пункт 1 статьи 64   БК РФ; пункты 1, 3 статьи 56 НК РФ; закон (решение) о бюджете</t>
  </si>
  <si>
    <t>Несоблюдение порядка составления и ведения сводной бюджетной росписи,  в том числе внесения в нее изменений</t>
  </si>
  <si>
    <t>Нарушение порядка изменения муниципального задания  и (или) финансового обеспечения   выполнения муниципального задания на оказание муниципальных услуг (выполнение работ) главным распорядителем бюджетных средств</t>
  </si>
  <si>
    <t>Нарушение порядка и (или) условий предоставления из бюджетов бюджетной системы субсидий юридическим лицам (за исключением субсидии государственным (муниципальным) учреждениям), индивидуальным предпринимателям, физическим лицам - производителям товаров, работ, услуг и (или) соглашения (договора) о предоставлении субсидии (за исключением нарушений по пункту 1.2.107)</t>
  </si>
  <si>
    <t>Нарушение порядка определения объема и предоставления из бюджета субсидий иным некоммерческим организациям, не являющимся государственными (муниципальными) учреждениями, государственными корпорациями (компаниями) и публично-правовыми компаниями, и (или) соглашения (договора) о предоставлении субсидии (за исключением нарушений по пункту 1.2.55)</t>
  </si>
  <si>
    <t xml:space="preserve">Несоблюдение порядка зачета (уточнения)  или возврата излишне  уплаченных сумм налоговых и неналоговых платежей, а также пеней </t>
  </si>
  <si>
    <t xml:space="preserve">Несоблюдение порядка возврата излишне  взысканных налоговых и неналоговых платежей, а также пеней </t>
  </si>
  <si>
    <t>Недостижение результата (или наилучшего результата), установленного при предоставлении бюджетных средств, с использованием наименьшего объема бюджетных средств (или определенного при предоставлении объема бюджетных средств).</t>
  </si>
  <si>
    <t>Расходование (использование) (муниципальными) бюджетными и автономными учреждениями, государственными (муниципальными) унитарными предприятиями средств субсидии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не в соответствии с целями ее предоставления в том числе за счет неиспользованных остатков средств на начало финансового года  (за исключением нарушений по пункту 1.3.27)</t>
  </si>
  <si>
    <t>Статья 15.15.6 КоАП РФ в случае если искажение показателя бюджетной или бухгалтерской (финансовой) отчетности привело к искажению информации об активах и (или) обязательствах и (или) о финансовом результате (стр. 190, 340, 550, 570 Баланса (ф. 0503130, 0503730) и стр. 300 отчета о финрезультатах (ф. 0503121, 0503721)</t>
  </si>
  <si>
    <t>Неперечисление  и (или) перечисление с нарушением размера и (или) сроков  унитарными предприятиями в бюджет установленной части прибыли, остающейся в его распоряжении после уплаты налогов и иных обязательных платежей</t>
  </si>
  <si>
    <t>Неправомерное предоставление  гражданам жилых помещений  по договорам социального найма и договорам найма  жилых помещений государственного (муниципального) жилищного фонда, в том числе неправомерное предоставление жилых помещений из жилищного фонда РФ, субъекта РФ, муниципального образования</t>
  </si>
  <si>
    <t>Несоблюдение порядка купли-продажи земельных участков, находящихся в государственной (муниципальной) собственности и неразграниченных земельных участков,  несоблюдение порядка определения стоимости земельных участков, находящихся в государственной (муниципальной) собственности, и неразграниченных земельных участков в случае их продажи без проведения торгов</t>
  </si>
  <si>
    <t>Нарушения порядка формирования комиссии (комиссий) по осуществлению закупок,  а также порядка принятия решений комиссией</t>
  </si>
  <si>
    <t>Нарушения порядка формирования, утверждения и ведения плана-графика  закупок  товаров, работ, услуг для обеспечения государственных и муниципальных нужд, порядка его размещения в единой информационной системе в сфере закупок  в открытом доступе</t>
  </si>
  <si>
    <t>Нарушения при предоставлении преимуществ отдельным участникам закупок (субъекты малого предпринимательства, социально ориентированные некоммерческие организации, учреждения и предприятия уголовно-исполнительной системы, организации инвалидов)</t>
  </si>
  <si>
    <t>Отсутствие  надлежащего обеспечения исполнения контракта (договора)</t>
  </si>
  <si>
    <t>Нарушение при выборе  такого способа определения поставщика (подрядчика, исполнителя) как закупка у единственного поставщика (подрядчика, исполнителя),  и при осуществлении такой закупки</t>
  </si>
  <si>
    <t>Нарушения при допуске (отказе в допуске) участников закупки, отстранении участника закупки от участия в определении поставщика (подрядчика, исполнителя) или при отказе от заключения контракта (договора),  или признание победителя, определение поставщика (подрядчика, исполнителя) с нарушением требований законодательства РФ</t>
  </si>
  <si>
    <t xml:space="preserve">Отсутствие утвержденного акта, регламентирующего правила закупки  товаров, работ, услуг отдельными видами юридических лиц, или его несоответствие установленным требованиям </t>
  </si>
  <si>
    <t>Несоблюдение принципов и основных положений о закупке  товаров, работ, услуг отдельными видами юридических лиц, в том числе порядка заключения и исполнения договоров</t>
  </si>
  <si>
    <t>Непредставление (ненаправление),  несвоевременное представление (направление) информации (сведений) и (или) документов, подлежащих включению в реестр контрактов, заключенных заказчиками, реестр контрактов, содержащего сведения, составляющие государственную тайну,  реестр недобросовестных поставщиков (подрядчиков, исполнителей) или  представление (направление) недостоверной информации (сведений) и (или) документов, содержащих недостоверную информацию</t>
  </si>
  <si>
    <t xml:space="preserve">Нарушение процедуры согласования закупок определенных товаров, работ, услуг отдельными видами юридических лиц с координационным органом Правительства РФ </t>
  </si>
  <si>
    <t xml:space="preserve">Нарушение порядка принятия решений об управлении и распоряжении находящимися в  государственной (муниципальной) собственности акциями </t>
  </si>
  <si>
    <t>Несоблюдение требований, в соответствии с которыми акционерное общество обязано выплачивать объявленные по акциям, принадлежащим  РФ, субъекту РФ,  муниципальному образованию дивиденды и сроков их выплат</t>
  </si>
  <si>
    <t>Невыполнение в установленный срок законного предписания,  представления  органа государственного (муниципального) финансового контроля</t>
  </si>
  <si>
    <t>Нарушения порядка государственной регистрации прав на недвижимое имущество и сделок с ним, порядка ведения государственного кадастрового учета недвижимого имущества  и предоставления сведений, содержащихся в Едином государственном реестре недвижимости</t>
  </si>
  <si>
    <t>Нарушение порядка государственной регистрации  юридических лиц и индивидуальных предпринимателей  (необоснованный отказ в государственной регистрации, неосуществление государственной регистрации в установленные сроки, незаконный отказ в предоставлении, несвоевременное предоставление содержащихся в государственных реестрах сведений, внесение должностным лицом в единые государственные реестры недостоверных сведений, умышленное уничтожение или подлог документов, на основании которых были внесены запись или изменение в единые государственные реестры)</t>
  </si>
  <si>
    <t xml:space="preserve">Приказ Минкультуры России от 25.08.2010 № 558  (до 17.12.2019). Приказ Росархива от 20.12.2019 № 236 </t>
  </si>
  <si>
    <t>Группа нарушения          &lt;2&gt;</t>
  </si>
  <si>
    <t>1.1.1</t>
  </si>
  <si>
    <t>1.1.2</t>
  </si>
  <si>
    <t>1.1.3</t>
  </si>
  <si>
    <t>1.1.4</t>
  </si>
  <si>
    <t>1.1.5</t>
  </si>
  <si>
    <t>1.1.6</t>
  </si>
  <si>
    <t>1.1.7</t>
  </si>
  <si>
    <t>1.1.9</t>
  </si>
  <si>
    <t>1.1.10</t>
  </si>
  <si>
    <t>1.1.13</t>
  </si>
  <si>
    <t>непоступление (недопоступление) бюджетных средств, избыточные расходы бюджетных средств</t>
  </si>
  <si>
    <t>1.1.14</t>
  </si>
  <si>
    <t>1.1.15</t>
  </si>
  <si>
    <t>сумма предоставленного казенным учреждением кредита (займа); сумма выплаченных (при наличии) процентов, а также пеней и штрафов по кредитам (займам)</t>
  </si>
  <si>
    <t>1.1.16</t>
  </si>
  <si>
    <t>1.1.17</t>
  </si>
  <si>
    <t>1.1.18</t>
  </si>
  <si>
    <t>1.1.20</t>
  </si>
  <si>
    <t>1.1.21</t>
  </si>
  <si>
    <t>1.1.23</t>
  </si>
  <si>
    <t>1.1.24</t>
  </si>
  <si>
    <t>1.1.26</t>
  </si>
  <si>
    <t>1.1.27</t>
  </si>
  <si>
    <t>1.1.28</t>
  </si>
  <si>
    <t>1.1.35к</t>
  </si>
  <si>
    <t>1.2.1</t>
  </si>
  <si>
    <t>объем бюджетных средств, размещенных на банковском депозите; объем бюджетных средств, переданных в доверительное управление; объем дополнительных доходов, полученных за счет размещения бюджетных средств на банковских депозитах; объем дополнительных доходов, полученных за счет передачи бюджетных средств в доверительное управление</t>
  </si>
  <si>
    <t>Пункт 3 статьи 179 БК РФ; ПП РФ от 02.08.2010 № 588; ПП РФ от 12.10.2017 № 1242; ПП РФ от 26.05.2021 № 786; Порядок проведения ежегодной оценки эффективности реализации муниципальной программы и ее критерии, утвержденный МПА</t>
  </si>
  <si>
    <t>1.2.3</t>
  </si>
  <si>
    <t>1.2.5</t>
  </si>
  <si>
    <t>1.2.6</t>
  </si>
  <si>
    <t>1.2.7</t>
  </si>
  <si>
    <t>кол-во,кол-во и тыс. рублей</t>
  </si>
  <si>
    <t>1.2.10</t>
  </si>
  <si>
    <t>1.2.11</t>
  </si>
  <si>
    <t>1.2.12</t>
  </si>
  <si>
    <t>1.2.9</t>
  </si>
  <si>
    <t>избыточные расходы бюджетных средств; непоступление (недопоступление) бюджетных средств</t>
  </si>
  <si>
    <t>1.2.13</t>
  </si>
  <si>
    <t>1.2.14</t>
  </si>
  <si>
    <t>1.2.17</t>
  </si>
  <si>
    <t>1.2.18</t>
  </si>
  <si>
    <t>Статья 15.14 КоАП РФ Статья 285.1 УК РФ</t>
  </si>
  <si>
    <t>Статья 15.14 КоАП РФ Статья 285.1 УК РФ Статья 285.1 УК РФ</t>
  </si>
  <si>
    <t>1.2.26</t>
  </si>
  <si>
    <t>1.2.27</t>
  </si>
  <si>
    <t>1.2.30</t>
  </si>
  <si>
    <t>1.2.31</t>
  </si>
  <si>
    <t>1.2.33</t>
  </si>
  <si>
    <t>1.2.34</t>
  </si>
  <si>
    <t>1.2.36</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</si>
  <si>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</si>
  <si>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</si>
  <si>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</si>
  <si>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</si>
  <si>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</si>
  <si>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</si>
  <si>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</si>
  <si>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</si>
  <si>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</si>
  <si>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</si>
  <si>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</si>
  <si>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</si>
  <si>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</si>
  <si>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</si>
  <si>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</si>
  <si>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</si>
  <si>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</si>
  <si>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</si>
  <si>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</si>
  <si>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</si>
  <si>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</si>
  <si>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</si>
  <si>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</si>
  <si>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</si>
  <si>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</si>
  <si>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</si>
  <si>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</si>
  <si>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</si>
  <si>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1.2.85</t>
  </si>
  <si>
    <t>1.2.66</t>
  </si>
  <si>
    <t>1.2.86</t>
  </si>
  <si>
    <t>1.2.89</t>
  </si>
  <si>
    <t>1.2.90</t>
  </si>
  <si>
    <t>1.2.91</t>
  </si>
  <si>
    <t>1.2.92</t>
  </si>
  <si>
    <t>1.2.93</t>
  </si>
  <si>
    <t>1.2.94</t>
  </si>
  <si>
    <t>1.2.95</t>
  </si>
  <si>
    <t>1.2.96</t>
  </si>
  <si>
    <t>1.2.97</t>
  </si>
  <si>
    <t>1.2.98</t>
  </si>
  <si>
    <t>1.2.99</t>
  </si>
  <si>
    <t>1.3.2</t>
  </si>
  <si>
    <t>1.3.3</t>
  </si>
  <si>
    <t>1.3.4</t>
  </si>
  <si>
    <t>1.3.5</t>
  </si>
  <si>
    <t>1.3.6</t>
  </si>
  <si>
    <t>1.3.7</t>
  </si>
  <si>
    <t>1.3.8</t>
  </si>
  <si>
    <t>1.3.9</t>
  </si>
  <si>
    <t>1.3.10</t>
  </si>
  <si>
    <t>1.3.11</t>
  </si>
  <si>
    <t>1.3.12</t>
  </si>
  <si>
    <t>1.3.13</t>
  </si>
  <si>
    <t>1.3.14</t>
  </si>
  <si>
    <t>1.3.15</t>
  </si>
  <si>
    <t>1.3.16</t>
  </si>
  <si>
    <t>1.3.17</t>
  </si>
  <si>
    <t>1.3.18</t>
  </si>
  <si>
    <t>1.3.21</t>
  </si>
  <si>
    <t>1.3.31</t>
  </si>
  <si>
    <t>1.3.32</t>
  </si>
  <si>
    <t>1.3.33</t>
  </si>
  <si>
    <t>1.3.36</t>
  </si>
  <si>
    <t>2.1</t>
  </si>
  <si>
    <t>2.2</t>
  </si>
  <si>
    <t>2.3</t>
  </si>
  <si>
    <t>2.4</t>
  </si>
  <si>
    <t>2.5</t>
  </si>
  <si>
    <t>2.6</t>
  </si>
  <si>
    <t>2.7</t>
  </si>
  <si>
    <t>2.8</t>
  </si>
  <si>
    <t>2.9</t>
  </si>
  <si>
    <t>2.10</t>
  </si>
  <si>
    <t>2.11</t>
  </si>
  <si>
    <t>3.2</t>
  </si>
  <si>
    <t>3.3</t>
  </si>
  <si>
    <t>3.4</t>
  </si>
  <si>
    <t>3.5</t>
  </si>
  <si>
    <t>3.6</t>
  </si>
  <si>
    <t>3.7</t>
  </si>
  <si>
    <t>3.8</t>
  </si>
  <si>
    <t>3.9</t>
  </si>
  <si>
    <t>3.10</t>
  </si>
  <si>
    <t>3.11</t>
  </si>
  <si>
    <t>3.12</t>
  </si>
  <si>
    <t>3.13</t>
  </si>
  <si>
    <t>3.14</t>
  </si>
  <si>
    <t>3.15</t>
  </si>
  <si>
    <t>3.16</t>
  </si>
  <si>
    <t>3.17</t>
  </si>
  <si>
    <t>3.18</t>
  </si>
  <si>
    <t>3.19</t>
  </si>
  <si>
    <t>3.20</t>
  </si>
  <si>
    <t>3.21</t>
  </si>
  <si>
    <t>3.23</t>
  </si>
  <si>
    <t>3.24</t>
  </si>
  <si>
    <t>3.25</t>
  </si>
  <si>
    <t>3.26</t>
  </si>
  <si>
    <t>3.27</t>
  </si>
  <si>
    <t>3.28</t>
  </si>
  <si>
    <t>3.29</t>
  </si>
  <si>
    <t>3.30</t>
  </si>
  <si>
    <t>3.31</t>
  </si>
  <si>
    <t>3.32</t>
  </si>
  <si>
    <t>3.34</t>
  </si>
  <si>
    <t>3.39</t>
  </si>
  <si>
    <t>3.40</t>
  </si>
  <si>
    <t>3.41</t>
  </si>
  <si>
    <t>3.42</t>
  </si>
  <si>
    <t>3.43</t>
  </si>
  <si>
    <t>3.44</t>
  </si>
  <si>
    <t>3.45</t>
  </si>
  <si>
    <t>3.46</t>
  </si>
  <si>
    <t>3.47</t>
  </si>
  <si>
    <t>3.48</t>
  </si>
  <si>
    <t>3.49</t>
  </si>
  <si>
    <t>3.50</t>
  </si>
  <si>
    <t>3.51</t>
  </si>
  <si>
    <t>3.58</t>
  </si>
  <si>
    <t>3.60</t>
  </si>
  <si>
    <t>3.65</t>
  </si>
  <si>
    <t>3.66</t>
  </si>
  <si>
    <t>3.67</t>
  </si>
  <si>
    <t>3.68</t>
  </si>
  <si>
    <t>3.69</t>
  </si>
  <si>
    <t>3.70</t>
  </si>
  <si>
    <t>непоступление (недопоступление) бюджетных средств; ущерб (утрата муниципальной собственности)</t>
  </si>
  <si>
    <t>Положение о порядке управления и распоряжения объектами муниципальной собственности муниципального образования, утвержденное МПА. Порядок планирования приватизации муниципального имущества муниципального образования, утвержденный МПА.</t>
  </si>
  <si>
    <t>непоступление (недопоступление) бюджетных средств избыточные расходы бюджетных средств</t>
  </si>
  <si>
    <t>объем недопоступивших (недоисчисленных) поступлений в бюджет объем завышения бюджетных средств, израсходованных с нарушением требований</t>
  </si>
  <si>
    <t xml:space="preserve">Статьи 49,  ЗК      РФ Статьи 279 – 282   ГК     РФ,  статья 15 ФЗ от 01.12.2007      № 310-ФЗ </t>
  </si>
  <si>
    <t>Статья 37   ЗК      РФ статьи 447 - 449  ГК     РФ</t>
  </si>
  <si>
    <t>Статьи 37,  39.1–39.5,                    39.11–39.13, 39.16  ЗК      РФ статьи 549 - 557  ГК     РФ,  ПП РФ от 26.03.2015 № 279, МПА</t>
  </si>
  <si>
    <t>непоступление (недопоступле-ние) бюджетных средств избыточные расходы бюджетных средств</t>
  </si>
  <si>
    <t>объем недопоступивших (недоисчисленных) доходов в бюджет объем завышения бюджетных средств, использованных с нарушением требований</t>
  </si>
  <si>
    <t>Статья 24, 39.9  ЗК      РФ, Статья 268  ГК     РФ</t>
  </si>
  <si>
    <t xml:space="preserve">стоимость неправомерно  выбывшего имущества  </t>
  </si>
  <si>
    <t xml:space="preserve">Предоставление в аренду, безвозмездное пользование,  доверительное управление, залог объектов государственного(муниципального) имущества в отсутствие конкурса и аукциона, проведение которых обязательно   </t>
  </si>
  <si>
    <t>3.37</t>
  </si>
  <si>
    <t>3.36</t>
  </si>
  <si>
    <t>3.35</t>
  </si>
  <si>
    <t>непоступление (недопоступление) бюджетных средств избыточные расходы бюджетных средств ущерб (утрата муниципальной собственности)</t>
  </si>
  <si>
    <t>объем недопоступивших (недоисчисленных) доходов в бюджет сумма доходов,  подлежащих   возврату из бюджета объем завышения бюджетных средств, использованных с нарушением требований стоимость неправомерно выбывшего имущества</t>
  </si>
  <si>
    <t>ПП РФ от 28.01.2006 № 47; статья 15   ЖК РФ</t>
  </si>
  <si>
    <t>размер штрафных санкций за несвоевременное исполнение обязательств; размер убытков,  понесенных от неисполнения условий договора купли-продажи</t>
  </si>
  <si>
    <t xml:space="preserve">ущерб (утрата муниципальной собственности) </t>
  </si>
  <si>
    <t>Статья 297  ГК     РФ; части 2, 2.1 статьи 17 ФЗ от 14.11.2002 № 161-ФЗ;  ПП РФ от 10.04.2002  № 228; ПП РФ от 15.12.2007 № 872; МПА</t>
  </si>
  <si>
    <t>Статья 299  ГК     РФ; ПП РФ от 05.01.1998  № 3; Порядок пользования, владения, распоряжения муниципальным имуществом, утвержденный МПА</t>
  </si>
  <si>
    <t>избыточные расходы бюджетных средств непоступление (недопоступле-ние) бюджетных средств</t>
  </si>
  <si>
    <t>объем завышения бюджетных средств, использованных с нарушением требований объем занижения стоимости имущества, полученного с нарушением требований</t>
  </si>
  <si>
    <t>избыточные расходы бюджетных средств; ущерб (утрата муниципальной собственности)</t>
  </si>
  <si>
    <t>объем завышения бюджетных средств, предоставленных с нарушением требований объем занижения бюджетных средств, предоставленных с нарушением требований</t>
  </si>
  <si>
    <t>Статьи 296, 298  ГК     РФ; ФЗ от 12.01.1996 г. № 7-ФЗ; ФЗ от 03.11.2006 № 174-ФЗ; ПП РФ от 10.10.2007  № 662;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</si>
  <si>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казенного учреждения</t>
  </si>
  <si>
    <t>Статьи 296, 298  ГК     РФ; ФЗ от 12.01.1996 г. № 7-ФЗ;  ПП РФ от 26 июля 2010 г. № 537;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</si>
  <si>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Статьи 296, 298  ГК     РФ; ФЗ от 12.01.1996 № 7-ФЗ; ПП РФ от 26.07.2010  № 537;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</si>
  <si>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непоступление (недопоступление) бюджетных средств, ущерб (утрата муниципальной собственности)</t>
  </si>
  <si>
    <t xml:space="preserve">объем недопоступивших (недоначисленных) доходов от его использования, стоимость неправомерно выбывшего имущества </t>
  </si>
  <si>
    <t>непоступление (недопоступление) бюджетных средств, искажение показателей отчетности, ущерб (утрата муниципальной собственности)</t>
  </si>
  <si>
    <t xml:space="preserve">объем недопоступивших (недоначисленных) доходов в бюджет; стоимость неправомерно выбывшего имущества </t>
  </si>
  <si>
    <t>Часть 2 статьи 21  ФЗ от 14.11.2002 № 161-ФЗ; трудовой договор с руководителем МУП,  МПА</t>
  </si>
  <si>
    <t>объем средств, непоступивших (недопоступивших) для формирования или увеличения объема уставного фонда в законодательно установленных размерах;  объем средств, предъявленных (оплаченных) требований  кредиторов по прекращению или досрочному исполнению обязательств (сверх основного долга) и (или) возмещения причиненных им убытков</t>
  </si>
  <si>
    <t>Статья 114  ГК     РФ; Статьи 12 – 16    ФЗ от 14.11.2002 № 161-ФЗ; МПА</t>
  </si>
  <si>
    <t>Нарушение порядка формирования, увеличения/уменьшения уставного фонда, формирования и использования резервного фонда и иных фондов  унитарного предприятия</t>
  </si>
  <si>
    <t>Часть 1 статьи 295  ГК     РФ; Статьи 2, 8 - 10, 37  ФЗ от 14.11.2002 № 161-ФЗ; МПА</t>
  </si>
  <si>
    <t>ущерб  (утрата муниципальной собственности)</t>
  </si>
  <si>
    <t>Статьи 7.27, 7.27.1 КоАП РФ Статьи 160, 165 УК РФ &lt;4&gt;</t>
  </si>
  <si>
    <t>объем завышения бюджетных инвестиций, предоставленных (израсходован-ных) с нарушением требований объем занижения бюджетных инвестиций, предоставленных (израсходованных) с нарушением требований</t>
  </si>
  <si>
    <t>статья 15.14 КоАП РФ; статья 2851 УК РФ</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</si>
  <si>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</si>
  <si>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избыточные расходы бюджетных средств; непоступление (недопоступле-ние) бюджетных средств</t>
  </si>
  <si>
    <t xml:space="preserve">Нарушение порядка и (или) условий предоставления субсидий юридическим лицам, 100 процентов акций (долей) которых принадлежит РФ, субъекту РФ или муниципальному образованию, на осуществление капитальных вложений в объекты (за исключением нарушений по пункту 1.3.33)капитального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 и (или) договоров (соглашений) о предоставлении указанных субсидий </t>
  </si>
  <si>
    <t xml:space="preserve">статья 78 БК РФ; закон (решение) о бюджете; ПП РФ от 29.12.2017 № 1688; МПА </t>
  </si>
  <si>
    <t>Эксплуатация построенного, реконструированного здания, сооружения до получения застройщиком разрешения на ввод объекта в эксплуатацию (за исключением случаев, указанных в части 3                   статьи   5524   ГсК     РФ), а также акта, разрешающего эксплуатацию здания, сооружения, в случаях, предусмотренных федеральными законами</t>
  </si>
  <si>
    <t>Пункт 3 статьи 80 БК РФ; ПП РФ от 15.02.2017  № 190; ПП РФ от 02.08.2017 № 919</t>
  </si>
  <si>
    <t>Статья 15.14 КоАП РФ Статья 285.1 УК РФ Статья 3064  БК РФ (бесспорное взыскание суммы средств, использованных не по целевому назначению, или сокращение предоставления межбюджетных субсидий)</t>
  </si>
  <si>
    <t>Статья 15.15.3 КоАП РФ   (главным распорядителем бюджетных средств, предоставляющим межбюджетные субсидии  - порядка и (или) условий предоставления межбюджетных субсидий; финансовым органом, главным распорядителем (распорядителем) или получателем средств бюджета, которому предоставлены межбюджетные субсидии, – в части порядка и (или) условий предоставления (расходования) межбюджетных  субсидий)</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</si>
  <si>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требований;остаток субсидии, невозвращенной в бюджет в соответствии с требованиями</t>
  </si>
  <si>
    <t>Статья 15.14 КоАП РФ Статья 285.1, 285.2 УК РФ</t>
  </si>
  <si>
    <t>объем завышения бюджетных инвестиций, предоставленных (израсходованных) с нарушением требований объем занижения бюджетных инвестиций, предоставленных (израсходованных) с нарушением требований</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</si>
  <si>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</si>
  <si>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закон (решение) о бюджете; законы субъектов РФ и муниципальные правовые акты представительных органов муниципальных образований, регулирующих правоотношения, указанные в статье 1 БК РФ; нормативные правовые акты высшего исполнительного органа государственной власти субъекта РФ, местной администрации</t>
  </si>
  <si>
    <t>сумма расходов, не приведших к достижению заданного результата; сумма расходов, превышающих экономически обоснованные расходы, необходимые для достижения заданного результата</t>
  </si>
  <si>
    <t>непоступление (недопоступление) бюджетных средств;  нецелевое использование бюджетных средств; ущерб</t>
  </si>
  <si>
    <t>сумма средств возмещения, не поступившего в доход бюджета;  сумма средств полученного возмещения, направленного на иные цели; сумма непоступивших доходов в местный бюджет, невозможных к взысканию.</t>
  </si>
  <si>
    <t xml:space="preserve">статьи 13, 16 ФЗ от 27.07.2006 № 149-ФЗ; статья 19 ФЗ от 27.07.2006 № 152-ФЗ; ПП РФ от 06.07..2015 № 675     </t>
  </si>
  <si>
    <t>статья 15.14 КоАП РФ; статья 2851 УК РФ; статья 3067 БК РФ (бесспорное взыскание суммы средств, использованных с нарушением условий предоставления бюджетного кредита, и (или) платы за пользование ими и (или) приостановление предоставления межбюджетных трансфертов (за исключением субвенций и дотаций на выравнивание бюджетной обеспеченности субъектов РФ и муниципальных образований)</t>
  </si>
  <si>
    <t>статья 15.14 КоАП РФ; статьи 2851, 2852 УК РФ; статья 3064 БК РФ (бесспорное взыскание суммы средств, использованных не по целевому назначению, или сокращение предоставления межбюджетных трансфертов)</t>
  </si>
  <si>
    <t>объем завышения межбюджетных трансфертов, предоставленных (израсходованных) с нарушением требований объем занижения межбюджетных трансфертов, предоставленных (израсходованных) с нарушением требований; остаток межбюджетных трансфертов, невозвращенных в бюджет в соответствии с требованиями</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</si>
  <si>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t>
  </si>
  <si>
    <t xml:space="preserve">Пункт 6 статьи 81  БК РФ; ПП РФ от 26.12.2019 № 1846;  ПП РФ от 28.12.2019 № 1928; Порядок использования бюджетных ассигнований резервного фонда муниципального образования, утвержденный МПА </t>
  </si>
  <si>
    <t>Статья 121 БК РФ; Приказ Минфина России от 20.12.2007 № 140н; Порядок ведения  муниципальной долговой книги, утвержденный МПА</t>
  </si>
  <si>
    <t>Статья 15.15.7 КоАП РФ  ( (казенным учреждением – в части нарушения порядка составления, утверждения и ведения бюджетных смет; получателем бюджетных средств – в части нарушения более чем на 10 рабочих дней установленных сроков постановки на учет бюджетных и (или) денежных обязательств либо сроков внесения изменений в ранее поставленное на учет бюджетное и (или) денежное обязательство)</t>
  </si>
  <si>
    <t>Статья 15.14 КоАП РФ Статьи 285.1, 285.2 УК РФ</t>
  </si>
  <si>
    <t>Статья 15.155-1 КоАП РФ (в части невыполнения государственного (муниципального) задания); статья 15.15.5 КоАП РФ (в части нарушения условий предоставления субсидий); статья 15.15.15 КоАП РФ (в части нарушения порядка формирования и (или) финансового обеспечения выполнения государственного (муниципального) задания)</t>
  </si>
  <si>
    <t>объем завышения субсидии, предоставленной (использованной) с нарушением требованийобъем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</si>
  <si>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избыточные расходы бюджетных средств непоступление (недопоступление) бюджетных средств</t>
  </si>
  <si>
    <t>объем завышения гранта, предоставленного (использованного) с нарушением требований объем занижения гранта, предоставленного (использованного) с нарушением требований; остаток гранта, невозвращенного в бюджет в соответствии с требованиями</t>
  </si>
  <si>
    <t>избыточные расходы бюджетных средств нецелевое использование бюджетных средств непоступление (недопоступле-ние) бюджетных средств</t>
  </si>
  <si>
    <t>Расходование (использование) иными некоммерческими организациями, не являющимися государственными (муниципальными) учреждениями, государственными корпорациями (компаниями), публично-правовыми компаниями, субсидии не в соответствии с целями ее предоставления, в том числе за счет неиспользованных остатков средств на начало финансового года</t>
  </si>
  <si>
    <t>объем завышения межбюджетной субсидии, предоставленной (израсходованной) с нарушением требований объем занижения межбюджетной субсидии, предоставленной (израсходованной) с нарушением требований; остаток межбюджетной субсидии, невозвращенной в бюджет в соответствии с требованиями</t>
  </si>
  <si>
    <t xml:space="preserve">Статья 15.14 КоАП РФ Статьи 285.1, 285.2 УК РФ статья 306.4 БК РФ </t>
  </si>
  <si>
    <t>объем завышения субвенции, предоставленной (израсходованной) с нарушением требований объем занижения субвенции, предоставленной (израсходованной) с нарушением требований; остаток субвенции, невозвращенной в бюджет в соответствии с требованиями</t>
  </si>
  <si>
    <t>объем завышения иных межбюджетных трансфертов, предоставленных (израсходован-ных) с нарушением требований объем занижения иных межбюджетных трансфертов, предоставленных (израсходованных) с нарушением требований; остаток иных межбюджетных трансфертов, невозвращенных в бюджет в соответствии с требованиями</t>
  </si>
  <si>
    <t xml:space="preserve">Статья 15.14 КоАП РФ Статьи 285.1, 285.2 УК РФ,  статья 3064 БК РФ </t>
  </si>
  <si>
    <t>объем завышения расходов на оплату труда, выплаченных (использованных) с нарушением требований объем занижения расходов на оплату труда, выплаченных (использованных) с нарушением требований</t>
  </si>
  <si>
    <t>объем завышения расходов на оплату труда, выплаченных (использованных) с нарушением требований; объем занижения расходов на оплату труда, выплаченных (использованных) с нарушением требований</t>
  </si>
  <si>
    <t xml:space="preserve">Статьи 161, 162 БК РФ; законодательство РФ, регулирующее правоотношения, возникающие при исполнении публичных нормативных обязательств; ПП РФ от 09.12.2017 № 1496     </t>
  </si>
  <si>
    <t>объем завышения бюджетных средств, выплаченных (использованных) с нарушением требований объем занижения бюджетных средств, выплаченных (использованных) с нарушением требований</t>
  </si>
  <si>
    <t>объем завышения бюджетных средств, предоставленных с нарушением требований объем занижения бюджетных средств, предоставленных с нарушением требований; объем недопоступивших (недоисчисленных) доходов и иных поступлений в бюджет</t>
  </si>
  <si>
    <t>статья 15.14 КоАП РФ; статьи 2851, 2852 УК РФ</t>
  </si>
  <si>
    <t>4.2</t>
  </si>
  <si>
    <t>4.3</t>
  </si>
  <si>
    <t>4.4</t>
  </si>
  <si>
    <t>4.5</t>
  </si>
  <si>
    <t>4.6</t>
  </si>
  <si>
    <t xml:space="preserve">Часть 2 статьи 72, 161, 219 БК РФ,  ПП РФ от 26.11.2013  № 1071; ПП РФ от09.12.2017  № 1496     </t>
  </si>
  <si>
    <t>4.8</t>
  </si>
  <si>
    <t>4.9</t>
  </si>
  <si>
    <t>Несоблюдение требований, в соответствии с которыми реестры закупок, осуществленных без заключения государственных или муниципальных контрактов (договоров), должны содержать следующие сведения:краткое наименование закупаемых товаров, работ и услуг;наименование и местонахождение поставщиков, подрядчиков и исполнителей услуг;цена и дата закупки</t>
  </si>
  <si>
    <t>4.10</t>
  </si>
  <si>
    <t>4.11</t>
  </si>
  <si>
    <t>4.12</t>
  </si>
  <si>
    <t>4.13</t>
  </si>
  <si>
    <t>4.14</t>
  </si>
  <si>
    <t>4.15</t>
  </si>
  <si>
    <t>4.16</t>
  </si>
  <si>
    <t>4.17</t>
  </si>
  <si>
    <t>4.19</t>
  </si>
  <si>
    <t xml:space="preserve">Статья  16  ФЗ от 05.04.2013  № 44-ФЗ,  статья 5.1  ФЗ от 18.07.2011 № 223-ФЗ,  ПП РФ от 30.09.2019 № 1279; ПП РФ от 5 мая 2018 г. № 556 </t>
  </si>
  <si>
    <t>4.22</t>
  </si>
  <si>
    <t>4.23</t>
  </si>
  <si>
    <t>4.24</t>
  </si>
  <si>
    <t>Включение в документацию (извещение) о закупке не установленных законодательством РФ о контрактной системе в сфере закупок требований к участникам закупки, в том числе влекущих ограничение конкуренции (до 1 января 2022 года) Включение в извещение об осуществлении закупки (документацию о закупке) не установленных законодательством РФ о контрактной системе в сфере закупок требований к участникам закупки, в том числе влекущих ограничение конкуренции(с 1 января 2022 года)</t>
  </si>
  <si>
    <t>Статья 31  ФЗ от 05.04.2013  № 44-ФЗ, статья 17 ФЗ от26.07.2006 № 135-ФЗ    (до 1 января 2022 года); статьи 31, 42, 72  ФЗ от 05.04.2013  № 44-ФЗ;   статья 17 ФЗ от 26.07.2006 № 135-ФЗ (с 1 января 2022 года)</t>
  </si>
  <si>
    <t>4.25</t>
  </si>
  <si>
    <t>Включение в документацию (извещение) о закупке не установленных законодательством РФ о контрактной системе в сфере закупок требований к объекту закупки, в том числе приводящих к ограничению конкуренции (до 1 января 2022 года),Включение в описание объекта закупки требований и указаний, не установленных законодательством РФ о контрактной системе в сфере закупок, в том числе приводящих к ограничению количества участников закупки (с 1 января 2022 года)</t>
  </si>
  <si>
    <t>4.27</t>
  </si>
  <si>
    <t>Статьи   16, 49, 50, 542, 543, 63, 65, 74, 83  ФЗ от 05.04.2013  № 44-ФЗ  (до 1 января 2022 года) Статьи 16, 42, 48, 49, 50, 73, 74, 75, 76  ФЗ от 05.04.2013  № 44-ФЗ (с 1 января 2022 года)</t>
  </si>
  <si>
    <t xml:space="preserve">Статьи 14, 23, 31, 32, 33, 34, 42, 44, 45, 49, 50, 542, 543, 63, 64, 73, 821, 83, 831, 87, 96             ФЗ от 05.04.2013  № 44-ФЗ; Пункт 3 статьи 6 ФЗ от 29.12.2012 № 275-ФЗ   статьи 14, 23, 24, 31, 32, 34, 42, 44, 72, 96  ФЗ от 05.04.2013  № 44-ФЗ; статья 6  ФЗ от 29.12.2012 № 275-ФЗ   (с 1 января 2022 года)                               </t>
  </si>
  <si>
    <t>4.28</t>
  </si>
  <si>
    <t>4.29</t>
  </si>
  <si>
    <t>4.30</t>
  </si>
  <si>
    <t>4.31</t>
  </si>
  <si>
    <t>Несоответствие контракта (договора) требованиям, предусмотренным документацией (извещением) о закупке, протоколам закупки, заявке участника закупки (до 1 января 2022 года)Несоответствие контракта (договора) требованиям, предусмотренным извещением об осуществлении закупки (документацией о закупке), протоколам закупки, заявке участника закупки (с 1 января 2022 года)</t>
  </si>
  <si>
    <t>4.32</t>
  </si>
  <si>
    <t>4.33</t>
  </si>
  <si>
    <t>непоступление (недопоступление) бюджетных средств;ущерб</t>
  </si>
  <si>
    <t xml:space="preserve">размер обеспечения, предусмотренный документацией о закупке, в части неисполненного обязательства исполнителем контракта; объем денежных претензий заказчика, не обеспеченный размером обеспечения,  определенного с  нарушением Законом 44-ФЗ </t>
  </si>
  <si>
    <t>4.34</t>
  </si>
  <si>
    <t>4.35</t>
  </si>
  <si>
    <t>4.36</t>
  </si>
  <si>
    <t>Нарушения, связанные с обеспечением заявок при проведении конкурсов и закрытых аукционов (до 1 января 2022 года)     Нарушения, связанные с обеспечением заявок на участие в закупкеНарушения, связанные с обеспечением заявок на участие в закупке (с 1 января 2022 года)</t>
  </si>
  <si>
    <t>4.37</t>
  </si>
  <si>
    <t xml:space="preserve">непоступление (недопоступление) бюджетных средств;ущерб </t>
  </si>
  <si>
    <t>разница между суммой обеспечения по Закону №44-ФЗ с учетом применения антидемпинговых мер и фактически сложившейся;  объем денежных претензий заказчика, не обеспеченный размером обеспечения,  определенного с  нарушением Законом 44-ФЗ</t>
  </si>
  <si>
    <t>4.38</t>
  </si>
  <si>
    <t>4.39</t>
  </si>
  <si>
    <t>Нарушения при применении порядка оценки заявок, окончательных предложений участников закупки, в том числе критериев этой оценки Нарушения при применении порядка оценки заявок участников закупки, в том числе критериев этой оценки (с 1 января 2022 года)</t>
  </si>
  <si>
    <t>4.40</t>
  </si>
  <si>
    <t>4.41</t>
  </si>
  <si>
    <t>объем средств на поставку товаров, выполнение работ, оказание услуг, не предусмотренных контрактом (договором), в рамках дополнительного соглашения к нему; расчетный объем средств при изменении цены контракта более чем                       на 10 процентов цены контракта; объем средств на выплату аванса в результате изменения порядка оплаты, предусмотренного контрактом (договором), в рамках дополнительного соглашения к нему при отсутствии исполненных обязательств</t>
  </si>
  <si>
    <t>4.42</t>
  </si>
  <si>
    <t>4.43</t>
  </si>
  <si>
    <t>4.44</t>
  </si>
  <si>
    <t>4.45</t>
  </si>
  <si>
    <t>избыточные расходы бюджетных средств, нецелевое использование бюджетных средств</t>
  </si>
  <si>
    <t>4.46</t>
  </si>
  <si>
    <t>размер обеспечения, предусмотренный документацией о закупке, в части неисполненного обязательства;размер обеспечения, предусмотренный документацией о закупке, в части расчетного размера неустойки (штрафа, пени)</t>
  </si>
  <si>
    <t>4.47</t>
  </si>
  <si>
    <t>4.48</t>
  </si>
  <si>
    <t>4.49</t>
  </si>
  <si>
    <t>избыточные расходы бюджетных средств;непоступление (недопоступле-ние) бюджетных средств</t>
  </si>
  <si>
    <t>объем средств, оплаченных в результате приемки поставленного товара, оказанных услуг, выполненных работ, не соответствующих условиям договора расчетный размер неустойки (штрафа, пени)</t>
  </si>
  <si>
    <t>4.53</t>
  </si>
  <si>
    <t>4.55</t>
  </si>
  <si>
    <t>4.56</t>
  </si>
  <si>
    <t>4.57</t>
  </si>
  <si>
    <t>4.58</t>
  </si>
  <si>
    <t>4.59</t>
  </si>
  <si>
    <t>4.60</t>
  </si>
  <si>
    <t>4.61</t>
  </si>
  <si>
    <t>4.62</t>
  </si>
  <si>
    <t>4.63</t>
  </si>
  <si>
    <t>4.64</t>
  </si>
  <si>
    <t>4.65</t>
  </si>
  <si>
    <t>4.66</t>
  </si>
  <si>
    <t xml:space="preserve">статьи 309, 720  ГК     РФ; статья 94  ФЗ от 05.04.2013  № 44-ФЗ; статьи 7, 8 ФЗ от 29.12.2012  № 275-ФЗ   </t>
  </si>
  <si>
    <t>кол-во, кол-во и тыс. рублей8</t>
  </si>
  <si>
    <t>5.2.1</t>
  </si>
  <si>
    <t>5.2.2</t>
  </si>
  <si>
    <t>5.2.3</t>
  </si>
  <si>
    <t>5.2.5</t>
  </si>
  <si>
    <t>5.2.6</t>
  </si>
  <si>
    <t>5.2.7</t>
  </si>
  <si>
    <t>5.2.8</t>
  </si>
  <si>
    <t>5.2.11</t>
  </si>
  <si>
    <t>5.2.12</t>
  </si>
  <si>
    <t>5.2.13</t>
  </si>
  <si>
    <t>5.2.14</t>
  </si>
  <si>
    <t>статья 15.14 КоАП РФ;статьи 2851, 2852 УК РФ</t>
  </si>
  <si>
    <t>5.2.15</t>
  </si>
  <si>
    <t>5.2.16</t>
  </si>
  <si>
    <t>7.1</t>
  </si>
  <si>
    <t xml:space="preserve">Пункт 4 статьи 270.2 БК РФ; Пункт 4 статьи 27 ФЗ от 05.04.2013 № 41-ФЗ «О Счетной палате РФ»; Пункты 6 - 7 статьи 16 ФЗ от 07.02.2011 № 6-ФЗ </t>
  </si>
  <si>
    <t>7.2</t>
  </si>
  <si>
    <t>7.3</t>
  </si>
  <si>
    <t>7.4</t>
  </si>
  <si>
    <t>7.5</t>
  </si>
  <si>
    <t>7.6</t>
  </si>
  <si>
    <t>7.7</t>
  </si>
  <si>
    <t>7.8</t>
  </si>
  <si>
    <t>7.9</t>
  </si>
  <si>
    <t>7.10</t>
  </si>
  <si>
    <t>7.11</t>
  </si>
  <si>
    <t>7.12</t>
  </si>
  <si>
    <t>7.13</t>
  </si>
  <si>
    <t>7.14</t>
  </si>
  <si>
    <t>Статья 160.2-1 БК РФ; Правила осуществления главными распорядителями (распорядителями) средств местного  бюджета,  главными администраторами (администраторами) доходов местного бюджета, главными администраторами (администраторами) источников финансирования дефицита местного бюджета внутреннего финансового контроля и внутреннего финансового аудита, утвержденные статьей 19 ФЗ от 06.12.11 № 402-ФЗ,  МПА</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</si>
  <si>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</si>
  <si>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По Классификатору МКСО по нарушениям</t>
  </si>
  <si>
    <t>По классификатору СП по критериям</t>
  </si>
  <si>
    <t>количество</t>
  </si>
  <si>
    <t>тыс. рублей</t>
  </si>
  <si>
    <t>1.2.8</t>
  </si>
  <si>
    <t>1.2.101.1к</t>
  </si>
  <si>
    <t>1.2.130к</t>
  </si>
  <si>
    <t>Оплата расходов на содержание имущества, не числящегося на балансе учреждения и не полученного в оперативное управление</t>
  </si>
  <si>
    <t>1.2.101.2 к</t>
  </si>
  <si>
    <t>1.2.101.3к</t>
  </si>
  <si>
    <t xml:space="preserve">1.2.101.4к </t>
  </si>
  <si>
    <t>Нарушения при выполнении или невыполнение государственных (муниципальных) задач и функций государственными органами и органами местного самоуправления, органами государственных внебюджетных фондов, государственными   (за исключением нарушений, указанных в иных пунктах классификатора)(муниципальными) казенными учреждениями, государственными (муниципальными) бюджетными и государственными (муниципальными) автономными учреждениями, государственными корпорациями (компаниями), публично-правовыми компаниями, в том числе:</t>
  </si>
  <si>
    <t>1.2.128к</t>
  </si>
  <si>
    <t xml:space="preserve">(ущерб) утрата муниципальной собственности </t>
  </si>
  <si>
    <t xml:space="preserve">статьи 21, 26 ФЗ от 14.11.2002 № 161-ФЗ;ПП РФ от 04.10.1999 № 1116 </t>
  </si>
  <si>
    <t>Ограничение доступа к информации о закупке, включая нарушения сроков размещения в единой информационной системе информации о закупке, в том числе приводящие к необоснованному ограничению числа участников закупки (до 1 января 2022 года)                 Ограничение доступа к информации о закупке, включая нарушения сроков размещения в единой информационной системе информации о закупке, а также сроков направления информации о закупке в установленном порядке, в том числе приводящие к необоснованному ограничению числа участников закупки (с 1 января 2022 года)</t>
  </si>
  <si>
    <t>4.26</t>
  </si>
  <si>
    <t>Несоблюдение требований к разработке, утверждению и содержанию документации (извещения) о закупке (до 1 января 2022 года)                                     Несоблюдение требований к содержанию извещения об осуществлении закупки (разработке, утверждению и содержанию документации о закупке) (с 1 января 2022 года)</t>
  </si>
  <si>
    <t>1.3.39к</t>
  </si>
  <si>
    <t>Нарушение сроков направления в уполномоченные органы на осуществление государственного строительного надзора извещения о начале строительства, реконструкции объектов капитального строительства или неуведомление уполномоченных органов на осуществление государственного строительного надзора о сроках завершения работ, которые подлежат проверке.</t>
  </si>
  <si>
    <t>1.3.37</t>
  </si>
  <si>
    <t>1.3.38</t>
  </si>
  <si>
    <t>4.35.2к</t>
  </si>
  <si>
    <t>Заключенные муниципальные контракты на выполнение  работ не содержат графика выполнения строительно-монтажных работ</t>
  </si>
  <si>
    <t xml:space="preserve">Часть 7 статьи 110.2  ФЗ от 05.04.2013  № 44-ФЗ;     Приказ Минстроя России от 05.06.2018 N 336/пр </t>
  </si>
  <si>
    <t>Часть 4.2 статьи 7.30 КоАП  РФ &lt;4&gt;</t>
  </si>
  <si>
    <t>4.35.3к</t>
  </si>
  <si>
    <t xml:space="preserve">Отсутствие на официальном сайте проектно-сметной документации в полном объеме </t>
  </si>
  <si>
    <t xml:space="preserve">Пункт 3 части 9, пункт 1 части 10 статьи 4 ФЗ от 05.04.2013 № 44-ФЗ   </t>
  </si>
  <si>
    <t>Часть 4.2 статьи 7.30 КоАП РФ &lt;4&gt;</t>
  </si>
  <si>
    <t>1.3.40к</t>
  </si>
  <si>
    <t>Отсутствие (обоснованный отказ в выдаче) Заключения органа государственного строительного надзора о соответствии построенного и (или) реконструированного объекта капитального строительства требованиям проектной документации и заключение федерального государственного экологического надзора в случаях, предусмотренных частью 5 статьи 54 Градостроительного кодекса Российской Федерации.</t>
  </si>
  <si>
    <t>Часть 4 статья 110.2 ФЗ от 05.04.2013 № 44-ФЗ;статья 54 ГсК РФ</t>
  </si>
  <si>
    <t>1.3.41к</t>
  </si>
  <si>
    <t>Нарушение требований к программам комплексного развития систем коммунальной инфраструктуры поселений, городских округов, программам комплексного развития транспортной инфраструктуры поселений, городских округов, программам комплексного развития социальной инфраструктуры поселений, городских округов.</t>
  </si>
  <si>
    <t xml:space="preserve">Пункт 4.1 статьи 6 ГсК РФ; пункт 6.1 часть 1 статьи 17 ФЗ от 06.10.2003 № 131-ФЗ;ПП РФ от 01.10.2015 № 1050;ПП РФ от 25.12.2015 № 1440;ПП РФ от 14.06.2013 № 502 </t>
  </si>
  <si>
    <t>Осуществление деятельности не в соответствии с предметом и целями, определенными федеральными законами и уставом организации</t>
  </si>
  <si>
    <t xml:space="preserve">Часть 2 статьи 9.2. ФЗ от 12.01.1996 № 7-ФЗ ; часть 7 статьи 2 ФЗ от 03.11.2006 № 174-ФЗ;статья 52. ГК РФ; статья 9 ФЗ от 14.11.2002 № 161-ФЗ; Устав организации </t>
  </si>
  <si>
    <t>7.17к</t>
  </si>
  <si>
    <t>4.57.1к</t>
  </si>
  <si>
    <t>Неразмещение в единой информационной системе в сфере закупок информации и документов, размещение которых предусмотрено законодательством РФ о контрактной системе в сфере закупок</t>
  </si>
  <si>
    <t>Часть 3 статьи 4 ФЗ от 05.04.2013  № 44-ФЗ</t>
  </si>
  <si>
    <t>1.3.42 к</t>
  </si>
  <si>
    <t>наименование контрольно-счетного органа</t>
  </si>
  <si>
    <t>за                                   год</t>
  </si>
  <si>
    <t>ОТЧЕТ ПО КЛАССИФИКАТОРУ</t>
  </si>
  <si>
    <t>избыточные расходы бюджета; непоступление (недопоступление) бюджетных средств</t>
  </si>
  <si>
    <t>объем  бюджетных ассигнований на обеспечение расходных обязательств, не подтвержденная расчетами; сумма бюджетных ассигнований, исчисленная с превышением (занижением) утвержденных нормативов на исполнение расходных обязательств</t>
  </si>
  <si>
    <t xml:space="preserve">объем завышения (занижения)  планового назначения  по доходам </t>
  </si>
  <si>
    <t>Статья 15.14 КоАП РФ</t>
  </si>
  <si>
    <t>статья 20.25 КоАП РФ &lt;4&gt;</t>
  </si>
  <si>
    <t>сумма трансфертов, не поступивших в бюджет, в результате нарушений (невыполнения) условий их предоставления</t>
  </si>
  <si>
    <t>объем бюджетных средств на уплату судебных расходов; стоимость неправомерно выбывшего мущества</t>
  </si>
  <si>
    <t>объем бюджетных средств на уплату судебных расходов; стоимость неправомерно выбывшего имущества</t>
  </si>
  <si>
    <t>стоимость имущества, не отраженного в  РМИ или отраженного недостоверно; стоимость утраченного имущества, несвоевременно (не в полном объеме) включенного в РМИ стоимость имущества, не включенного в РМИ и не отраженного в учете балансодержателя</t>
  </si>
  <si>
    <t>сумма излишне (необоснованной)  выплаченной выкупной стоимости</t>
  </si>
  <si>
    <t>объем недопоступивших (недоисчисленных) поступлений в бюджет за счет занижения оценочной стоимости имущества; стоимость неправомерно выбывшего имущества</t>
  </si>
  <si>
    <t>ОБЩАЯ СУММА ПО ОТЧЕТУ</t>
  </si>
  <si>
    <t>ИТОГО ПО РАЗДЕЛУ 1</t>
  </si>
  <si>
    <t>ИТОГО ПО ПОДРАЗДЕЛУ 1.1</t>
  </si>
  <si>
    <t>ИТОГО ПО ПОДРАЗДЕЛУ 1.2</t>
  </si>
  <si>
    <t>ИТОГО ПО РАЗДЕЛУ 2</t>
  </si>
  <si>
    <t>ИТОГО ПО РАЗДЕЛУ 3</t>
  </si>
  <si>
    <t>ИТОГО ПО РАЗДЕЛУ 4</t>
  </si>
  <si>
    <t>ИТОГО ПО РАЗДЕЛУ 5</t>
  </si>
  <si>
    <t>ИТОГО ПО РАЗДЕЛУ 7</t>
  </si>
  <si>
    <t>Статьи 14, 14.1, 15, 15.1, 16, 16.1, 17 ФЗ от 06.10.2003 № 131-ФЗ; статья 179 БК РФ;законы, наделяющие органы местного самоуправления отдельными государственными полномочиями; Устав МО; положение об органе администрации МО – координаторе и исполнителе муниципальной программы</t>
  </si>
  <si>
    <t>Нарушение порядка разработки федеральных целевых программ, региональных целевых программ и муниципальных программ, в том числе:</t>
  </si>
  <si>
    <t>Нарушение порядка определения объема и (или) условий предоставления из бюджетов бюджетной системы РФ субсидий государственным (муниципальным) бюджетным и государственным (муниципальным) автономным учреждениям на иные цели и (или) соглашения о предоставлении субсидии (за исключением нарушений по пункту 1.2.50), в том числе:</t>
  </si>
  <si>
    <t>Нарушение порядка и условий оплаты труда сотрудников государственных (муниципальных) органов, государственных (муниципальных) служащих, работников государственных (муниципальных) бюджетных, автономных и казенных учреждений ,  работников государственных (муниципальных) унитарных (казенных) предприятий&lt;3&gt;, в том числе:</t>
  </si>
  <si>
    <t>1.2.101.5к</t>
  </si>
  <si>
    <t>Иные нарушения по коду 1.2.101</t>
  </si>
  <si>
    <t>кол-во и тыс. рублей8</t>
  </si>
  <si>
    <t>(наименование МКСО)</t>
  </si>
  <si>
    <t>№ п/п</t>
  </si>
  <si>
    <t>№ строки</t>
  </si>
  <si>
    <t>Вид нарушения, недостатка, правовое основание квалификации</t>
  </si>
  <si>
    <t>Группа нарушения</t>
  </si>
  <si>
    <t>Количество,ед.</t>
  </si>
  <si>
    <t>Сумма, тыс.руб.</t>
  </si>
  <si>
    <t>Примечание</t>
  </si>
  <si>
    <t>1. Нарушения при формировании и исполнении бюджетов, всего, в том числе</t>
  </si>
  <si>
    <t>Всего, в том числе:</t>
  </si>
  <si>
    <t>1.2 Нарушения в ходе исполнения бюджетов</t>
  </si>
  <si>
    <t xml:space="preserve">2. Нарушения ведения бухгалтерского учета, составления и представления бухгалтерской (финансовой) отчетности </t>
  </si>
  <si>
    <t>5.2. Нарушения в сфере деятельности государственных корпораций, государственных компаний, организаций с участием Российской Федерации, субъектов РФ и муниципальных образований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</si>
  <si>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ВСЕГО ПО ПРОЧИМ НАРУШЕНИЯМ</t>
  </si>
  <si>
    <t xml:space="preserve">Председатель палаты                                                                                                                                 </t>
  </si>
  <si>
    <t>РАСШИФРОВКА СТРОК ОТЧЁТА ПО КЛАССИФИКАТОРУ 
НАРУШЕНИЙ И НЕДОСТАТКОВ, ВЫЯВЛЯЕМЫХ В ХОДЕ ВНЕШНЕГО МУНИЦИПАЛЬНОГО 
ФИНАНСОВОГО КОНТРОЛЯ В КРАСНОДАРСКОМ КРАЕ  ЗА       ГОД</t>
  </si>
  <si>
    <r>
      <t>1.1.20.3к.</t>
    </r>
    <r>
      <rPr>
        <b/>
        <sz val="12"/>
        <rFont val="Times New Roman"/>
        <family val="1"/>
        <charset val="204"/>
      </rPr>
      <t xml:space="preserve"> </t>
    </r>
  </si>
  <si>
    <t xml:space="preserve">1.2.95.3к </t>
  </si>
  <si>
    <r>
      <t xml:space="preserve">Нарушение порядка и сроков составления и (или) представления проектов бюджетов бюджетной системы РФ, </t>
    </r>
    <r>
      <rPr>
        <b/>
        <i/>
        <sz val="12"/>
        <rFont val="Times New Roman"/>
        <family val="1"/>
        <charset val="204"/>
      </rPr>
      <t>в том числе:</t>
    </r>
  </si>
  <si>
    <t>Пункт 1 статьи 145, статьи 169, 184 БК РФ; Положение о БП в МО</t>
  </si>
  <si>
    <t>Пункт 3, абзац 1 пункта 4, абзац 1 пункта 5 статьи 87 БК РФ; ПП РФ от 07.06.2014  № 621; Порядок ведения реестра расходных обязательств, утвержденный МПА</t>
  </si>
  <si>
    <t xml:space="preserve">Абзац 2 пункта 4, абзац 2 пункта 5 статьи 87 БК РФ; Приказ Минфина России от 19.04.2012 № 49н  (до 17.08.2018); приказ Минфина России от 17.08.2018 № 167н; Приказ Минфина России от 03.03.2020 № 34н; </t>
  </si>
  <si>
    <r>
      <t>Статьи 106, 108, 108</t>
    </r>
    <r>
      <rPr>
        <vertAlign val="superscript"/>
        <sz val="12"/>
        <rFont val="Times New Roman"/>
        <family val="1"/>
        <charset val="204"/>
      </rPr>
      <t>2</t>
    </r>
    <r>
      <rPr>
        <sz val="12"/>
        <rFont val="Times New Roman"/>
        <family val="1"/>
        <charset val="204"/>
      </rPr>
      <t>, 108</t>
    </r>
    <r>
      <rPr>
        <vertAlign val="superscript"/>
        <sz val="12"/>
        <rFont val="Times New Roman"/>
        <family val="1"/>
        <charset val="204"/>
      </rPr>
      <t>4</t>
    </r>
    <r>
      <rPr>
        <sz val="12"/>
        <rFont val="Times New Roman"/>
        <family val="1"/>
        <charset val="204"/>
      </rPr>
      <t xml:space="preserve"> БК РФ; Устав МО</t>
    </r>
  </si>
  <si>
    <r>
      <t>Статьи 106, 110, 110</t>
    </r>
    <r>
      <rPr>
        <vertAlign val="superscript"/>
        <sz val="12"/>
        <rFont val="Times New Roman"/>
        <family val="1"/>
        <charset val="204"/>
      </rPr>
      <t xml:space="preserve">1 </t>
    </r>
    <r>
      <rPr>
        <sz val="12"/>
        <rFont val="Times New Roman"/>
        <family val="1"/>
        <charset val="204"/>
      </rPr>
      <t>БК РФ; Устав МО</t>
    </r>
  </si>
  <si>
    <t>Пункты 3, 4, 5 статьи 179.4 БК РФ; ПП РФ от 30.12.2011№ 1206; Порядок формирования и использования бюджетных ассигнований муниципального дорожного фонда, утвержденный МПА</t>
  </si>
  <si>
    <r>
      <t>Пункт 3 статьи 96.9, 81  81</t>
    </r>
    <r>
      <rPr>
        <vertAlign val="superscript"/>
        <sz val="12"/>
        <rFont val="Times New Roman"/>
        <family val="1"/>
        <charset val="204"/>
      </rPr>
      <t xml:space="preserve">1 </t>
    </r>
    <r>
      <rPr>
        <sz val="12"/>
        <rFont val="Times New Roman"/>
        <family val="1"/>
        <charset val="204"/>
      </rPr>
      <t xml:space="preserve">(до 21.11.2022 в связи с вступившим в силу ФЗ от 21.11.2022 № 448-ФЗ), 82 БК РФ  </t>
    </r>
  </si>
  <si>
    <t>Статья 65, подпункт 4 пункта 1 статьи 158, пункт 1 статьи 174.2 БК РФ; приказ Минфина России от 28.02.2020 № 32н; приказ Минфина России от 28.12.2017 № 257н; приказ Минфина России от 17.06.2021 № 86н; приказ Минфина России от 14.05. 2021 № 69н; Положение о порядке и методике планирования бюджетных ассигнований местного бюджета на очередной финансовый год и на плановый период, утвержденное приказом финоргана, МПА</t>
  </si>
  <si>
    <r>
      <t>Статьи 170</t>
    </r>
    <r>
      <rPr>
        <vertAlign val="superscript"/>
        <sz val="12"/>
        <rFont val="Times New Roman"/>
        <family val="1"/>
        <charset val="204"/>
      </rPr>
      <t>1</t>
    </r>
    <r>
      <rPr>
        <sz val="12"/>
        <rFont val="Times New Roman"/>
        <family val="1"/>
        <charset val="204"/>
      </rPr>
      <t>, 173, 174, 179 БК РФ; статьи 4, 5, 6, 11–39 ФЗ от   28.06.2014 № 172-ФЗ;, ПП РФ от 02.08.2010  № 588; ПП РФ от 12.10.2017 № 1242; ПП РФ от 25.06.2015 № 631; ПП РФ от 26.05.2021 № 786; приказ МЭР РФ от 16.09.2016  № 582; приказ МЭР РФ от 17.08.2021 № 500; Порядок принятия решения о разработке муниципальных программ МО, их формирования и реализации, утвержденный МПА</t>
    </r>
  </si>
  <si>
    <t>Пункт 2 статьи 8, пункт 1 статьи 10 ФЗ от 21.12.2001 № 178-ФЗ; ПП РФ от 26.12.2005  № 806; Порядок разработки прогнозного плана (программы) приватизации муниципального имущества, утвержденный МПА</t>
  </si>
  <si>
    <t>Отсутствие методики прогнозирования главным администратором доходов бюджета поступлений доходов в бюджет (главным администратором источников дефицита местного бюджета), несоответствие методики общим требованиям</t>
  </si>
  <si>
    <r>
      <t>кол-во, кол-во  и тыс. рублей</t>
    </r>
    <r>
      <rPr>
        <b/>
        <vertAlign val="superscript"/>
        <sz val="12"/>
        <rFont val="Times New Roman"/>
        <family val="1"/>
        <charset val="204"/>
      </rPr>
      <t>8</t>
    </r>
  </si>
  <si>
    <r>
      <t>1.2.</t>
    </r>
    <r>
      <rPr>
        <sz val="12"/>
        <rFont val="Times New Roman"/>
        <family val="1"/>
        <charset val="204"/>
      </rPr>
      <t xml:space="preserve"> </t>
    </r>
    <r>
      <rPr>
        <b/>
        <sz val="12"/>
        <rFont val="Times New Roman"/>
        <family val="1"/>
        <charset val="204"/>
      </rPr>
      <t>Нарушения в ходе исполнения бюджетов</t>
    </r>
  </si>
  <si>
    <t>Пункт 5 статьи 41, пункт 3 статьи 161 БК РФ; закон (решение) о бюджете; МПА; условия договоров, соглашений</t>
  </si>
  <si>
    <t>от неналоговых доходов, за исключением пунктов 1.2.8.1к, 1.2.8.2к</t>
  </si>
  <si>
    <t>Несоблюдение обязательности зачисления доходов бюджетов бюджетной системы РФ и иных поступлений в бюджетную систему РФ (за исключением нарушений по пунктам 1.2.40, 1.2.8,  3.20)</t>
  </si>
  <si>
    <t>Пункт 2 статьи 93.2, 93.3 БК РФ</t>
  </si>
  <si>
    <t xml:space="preserve">Части 1, 3 статьи 15.15 КоАП РФ статья 306.5 БК РФ </t>
  </si>
  <si>
    <t>Части 2, 4 статьи 15.15 КоАП РФ</t>
  </si>
  <si>
    <t xml:space="preserve">Части 1, 3 статьи 15.15.1 КоАП РФ, статья 306.6 БК РФ </t>
  </si>
  <si>
    <t>Части 2, 4 статьи 15.15.1 КоАП РФ</t>
  </si>
  <si>
    <t>Пункт 5 статьи 179.4 БК РФ; ПП РФ от 30.12.2011 № 1206; Порядок формирования и использования бюджетных ассигнований муниципального дорожного фонда, утвержденный решением представительного органа муниципального образования; ФЗ от 08.11.2007 № 257-ФЗ; Приказ Минтранса РФ от 07.02.2007 № 16;  ФЗ от 29.12.2017 № 443-ФЗ; Приказ Минтранса России от 16.11.2012 № 402; МПА в области дорожной деятельности.</t>
  </si>
  <si>
    <t>Пункты 3, 4, 5 статьи 179.4 БК РФ; ПП РФ от 30.12.2011 № 1206; Порядок формирования и использования бюджетных ассигнований муниципального дорожного фонда, утвержденный решением представительного органа муниципального образования.</t>
  </si>
  <si>
    <t xml:space="preserve">Пункт 4, 6 статьи 81 БК РФ; ПП РФ от 26.12.2019 № 1846; ПП РФ от 28.12.2019 № 1928  </t>
  </si>
  <si>
    <t>Несоблюдение порядка осуществления государственных или муниципальных заимствований (за исключением нарушений по п.1.2.31)</t>
  </si>
  <si>
    <t>Статья 114 БК РФ; глава 14.1. БК РФ (с 15.10.2020); статья 5 ФЗ от 29.06.1998 № 136-ФЗ  (до 01.08.2019); Генеральные условия эмиссии и обращения муниципальных ценных бумаг в форме правового акта местной администрации.</t>
  </si>
  <si>
    <r>
      <t>кол-во,</t>
    </r>
    <r>
      <rPr>
        <strike/>
        <sz val="12"/>
        <rFont val="Times New Roman"/>
        <family val="1"/>
        <charset val="204"/>
      </rPr>
      <t xml:space="preserve"> </t>
    </r>
    <r>
      <rPr>
        <sz val="12"/>
        <rFont val="Times New Roman"/>
        <family val="1"/>
        <charset val="204"/>
      </rPr>
      <t>кол-во и тыс. рублей</t>
    </r>
  </si>
  <si>
    <r>
      <t>статьи 15.17 , 15.19 КоАП РФ</t>
    </r>
    <r>
      <rPr>
        <vertAlign val="superscript"/>
        <sz val="12"/>
        <rFont val="Times New Roman"/>
        <family val="1"/>
        <charset val="204"/>
      </rPr>
      <t>4</t>
    </r>
  </si>
  <si>
    <t>Нарушение сроков обслуживания и погашения государственного (муниципального) долга (за исключением нарушения по п.1.2.10)</t>
  </si>
  <si>
    <t>Статьи 115.2 – 117 БК РФ; закон (решение) о бюджете</t>
  </si>
  <si>
    <t>Пункты 1, 3 статьи 56 , 64, 149, 150, 164 НК РФ; статья 31 ФЗ от 12.01.1996     № 7-ФЗ; статья 50 ФЗ от 03.08.2018. № 289-ФЗ; закон (решение) о бюджете</t>
  </si>
  <si>
    <r>
      <t xml:space="preserve">кол-во </t>
    </r>
    <r>
      <rPr>
        <strike/>
        <sz val="12"/>
        <rFont val="Times New Roman"/>
        <family val="1"/>
        <charset val="204"/>
      </rPr>
      <t xml:space="preserve"> </t>
    </r>
  </si>
  <si>
    <t>Подпункт 5 пункта 1 статьи 158, статья 219.1 БК РФ;  приказ Минфина России от 27.08.2018 № 184н; Порядок составления и ведения бюджетных росписей главных распорядителей (распорядителей) бюджетных средств, включая внесение изменений в них, установленный соответствующим финансовым органом.</t>
  </si>
  <si>
    <t>Подпункт 5 пункта 1 статьи 158, абзац 2 пункта 2 статьи 219.1 БК РФ; ПП РФ от 09.12.2017 № 1496; приказ Минфина России от 30.09.2008 № 104н; Порядок исполнения бюджета по расходам, установленный соответствующим финансовым органом</t>
  </si>
  <si>
    <t xml:space="preserve">сумма бюджетных ассигнований (лимитов бюджетных обязательств), отозванных с нарушением порядка, приведших к негативным последствиям  сумма бюджетных ассигнований (лимитов бюджетных обязательств), доведенных с нарушением порядка или доведенных не в полном объеме, приведших к негативным последствиям </t>
  </si>
  <si>
    <t>Пункт 2 статьи 161, 162, 219, статья 221 БК РФ; Приказ Минфина России от 20.11.2007  № 112н  (до 13.12.2020); Приказ Минфина России от 14.02.2018 № 26н; приказ Минфина России от 20.06.2018 № 141н; приказ Минфина России от 30.10.2020 № 258н; Порядок составления, утверждения и ведения бюджетных смет казенных учреждений, определенный главным распорядителем бюджетных средств; Порядок учета бюджетных и денежных обязательств, утвержденный финорганом МО</t>
  </si>
  <si>
    <r>
      <t>сумма средств, использованных не по целевому назначению</t>
    </r>
    <r>
      <rPr>
        <vertAlign val="superscript"/>
        <sz val="12"/>
        <rFont val="Times New Roman"/>
        <family val="1"/>
        <charset val="204"/>
      </rPr>
      <t>7</t>
    </r>
  </si>
  <si>
    <t xml:space="preserve">Пункты 3, 4, 6 статьи 69.2, абзац 3 пункта 1 статьи 78.1 БК РФ; пункт 7 статьи 9.2 ФЗ от 12.01.1996 № 7-ФЗ; Пункт 5 статьи 4 ФЗ от 03.11.2006. № 174-ФЗ; статья 30 ФЗ от 08.09.2010.            № 83-ФЗ; ПП РФ от 26.06.  2015 № 640; приказ Минфина России от 31.10.2016 № 198н;   Порядок формирования муниципального задания и финансового обеспечения выполнения государственного муниципального задания, утвержденный органом местного самоуправления, осуществляющего бюджетные полномочия главного распорядителя бюджетных средств. Соглашение о предоставлении субсидий на финансовое обеспечение выполнения  муниципального задания  </t>
  </si>
  <si>
    <t xml:space="preserve">Абзац 3 пункта 1 статьи 78.1, 78.4 БК РФ; пункт 7 статьи 9.2 ФЗ от 12.01.1996  № 7-ФЗ;     пункт 5 статьи 4 ФЗ от 03.11. 2006 № 174-ФЗ; ПП РФ от 02.09.2010 № 671; ПП РФ от 26.06.2015 № 640; Порядок формирования муниципального задания и финансового обеспечения выполнения муниципального задания, утвержденный органом местного самоуправления, осуществляющего бюджетные полномочия главного распорядителя бюджетных средств. </t>
  </si>
  <si>
    <t>Статья 217.1 БК РФ; Порядок составления и ведения кассового плана, а также состав и сроки представления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сведений, необходимых для составления и ведения кассового плана, утвержденный финансовым органом муниципального образования</t>
  </si>
  <si>
    <t>Пункт 5 статьи 161, абзац 3 статьи 162, пункт 3 статьи 219 БК РФ</t>
  </si>
  <si>
    <r>
      <t xml:space="preserve">Расходование (использование) </t>
    </r>
    <r>
      <rPr>
        <strike/>
        <sz val="12"/>
        <rFont val="Times New Roman"/>
        <family val="1"/>
        <charset val="204"/>
      </rPr>
      <t xml:space="preserve">средств </t>
    </r>
    <r>
      <rPr>
        <sz val="12"/>
        <rFont val="Times New Roman"/>
        <family val="1"/>
        <charset val="204"/>
      </rPr>
      <t>межбюджетных субсидий не в соответствии с целями их предоставления</t>
    </r>
  </si>
  <si>
    <t xml:space="preserve">Статьи 130, 132, 136, 138.1, 138.3, 139, 142.2, 142.3 БК РФ; ПП РФ от 30.09.2014 № 999; Соглашение о предоставление субсидий </t>
  </si>
  <si>
    <t>Пункт 3 статьи 158, пункт 2 статьи 242.2 БК РФ</t>
  </si>
  <si>
    <t>Пункты 1, 2 статьи 232 БК РФ</t>
  </si>
  <si>
    <t xml:space="preserve">Статьи 264.2 - 264.3 БК РФ; приказ Минфина России от 28.12.2010 г. № 191н      </t>
  </si>
  <si>
    <t xml:space="preserve">Пункт 3.5 статьи 32 ФЗ от 12.01.1996 № 7-ФЗ; статья 2 ФЗ от 03.11.2006 № 174-ФЗ     ; ПП РФ от 18.10.2007 № 684; приказ Минфина России от 21.07. 2011 № 86н </t>
  </si>
  <si>
    <t>объем завышения бюджетных средств, использованных с нарушением требований (нецелевое использование бюджетных средств) подведомственными учреждениями, организациями и территориальными органами в результате ненадлежащего осуществления бюджетных полномочий главного распорядителя бюджетных средств</t>
  </si>
  <si>
    <t>ФЗ от 08.11.2007 № 257-ФЗ; Приказ Минтранса РФ от 07.02.2007 № 16; ФЗ от 29.12.2017 № 443-ФЗ; Приказ Минтранса России от 16.11.2012 № 402; МПА в области дорожной деятельности; МПА по вопросам дорожной деятельности</t>
  </si>
  <si>
    <t xml:space="preserve">Статьи 64, 67 НК РФ;статьи 58, 59 ТК ЕЭС; статья 50 ФЗ от 03.08.2018     № 289-ФЗ </t>
  </si>
  <si>
    <r>
      <t>статья 92</t>
    </r>
    <r>
      <rPr>
        <vertAlign val="superscript"/>
        <sz val="12"/>
        <rFont val="Times New Roman"/>
        <family val="1"/>
        <charset val="204"/>
      </rPr>
      <t xml:space="preserve">1 </t>
    </r>
    <r>
      <rPr>
        <sz val="12"/>
        <rFont val="Times New Roman"/>
        <family val="1"/>
        <charset val="204"/>
      </rPr>
      <t>БК РФ</t>
    </r>
  </si>
  <si>
    <r>
      <t>статья 226</t>
    </r>
    <r>
      <rPr>
        <vertAlign val="superscript"/>
        <sz val="12"/>
        <rFont val="Times New Roman"/>
        <family val="1"/>
        <charset val="204"/>
      </rPr>
      <t>1</t>
    </r>
    <r>
      <rPr>
        <sz val="12"/>
        <rFont val="Times New Roman"/>
        <family val="1"/>
        <charset val="204"/>
      </rPr>
      <t xml:space="preserve"> БК РФ; приказ Минфина России от 21.12.2015 № 204н </t>
    </r>
  </si>
  <si>
    <r>
      <t>статья 242</t>
    </r>
    <r>
      <rPr>
        <vertAlign val="superscript"/>
        <sz val="12"/>
        <rFont val="Times New Roman"/>
        <family val="1"/>
        <charset val="204"/>
      </rPr>
      <t>22</t>
    </r>
    <r>
      <rPr>
        <sz val="12"/>
        <rFont val="Times New Roman"/>
        <family val="1"/>
        <charset val="204"/>
      </rPr>
      <t>, глава 24</t>
    </r>
    <r>
      <rPr>
        <vertAlign val="superscript"/>
        <sz val="12"/>
        <rFont val="Times New Roman"/>
        <family val="1"/>
        <charset val="204"/>
      </rPr>
      <t xml:space="preserve">4 </t>
    </r>
    <r>
      <rPr>
        <sz val="12"/>
        <rFont val="Times New Roman"/>
        <family val="1"/>
        <charset val="204"/>
      </rPr>
      <t xml:space="preserve">БК РФ; закон (решение) о бюджете; ПП РФ от 09.12.2017 № 1496     </t>
    </r>
  </si>
  <si>
    <r>
      <t>статья 15.15</t>
    </r>
    <r>
      <rPr>
        <vertAlign val="superscript"/>
        <sz val="12"/>
        <rFont val="Times New Roman"/>
        <family val="1"/>
        <charset val="204"/>
      </rPr>
      <t>3</t>
    </r>
    <r>
      <rPr>
        <sz val="12"/>
        <rFont val="Times New Roman"/>
        <family val="1"/>
        <charset val="204"/>
      </rPr>
      <t xml:space="preserve"> КоАП РФ (главным распорядителем бюджетных средств, предоставляющим межбюджетные трансферты, – в части нарушения порядка и (или) условий предоставления межбюджетных субсидий; финансовым органом, главным распорядителем (распорядителем) или получателем средств бюджета, которому предоставлены межбюджетные трансферты, – в части нарушения порядка и (или) условий предоставления (расходования) межбюджетных субсидий)</t>
    </r>
  </si>
  <si>
    <r>
      <t>статьи 93</t>
    </r>
    <r>
      <rPr>
        <vertAlign val="superscript"/>
        <sz val="12"/>
        <rFont val="Times New Roman"/>
        <family val="1"/>
        <charset val="204"/>
      </rPr>
      <t>2</t>
    </r>
    <r>
      <rPr>
        <sz val="12"/>
        <rFont val="Times New Roman"/>
        <family val="1"/>
        <charset val="204"/>
      </rPr>
      <t>, 93</t>
    </r>
    <r>
      <rPr>
        <vertAlign val="superscript"/>
        <sz val="12"/>
        <rFont val="Times New Roman"/>
        <family val="1"/>
        <charset val="204"/>
      </rPr>
      <t xml:space="preserve">3  </t>
    </r>
    <r>
      <rPr>
        <sz val="12"/>
        <rFont val="Times New Roman"/>
        <family val="1"/>
        <charset val="204"/>
      </rPr>
      <t>БК РФ; закон (решение) о бюджете</t>
    </r>
  </si>
  <si>
    <r>
      <t>статья 78</t>
    </r>
    <r>
      <rPr>
        <vertAlign val="superscript"/>
        <sz val="12"/>
        <rFont val="Times New Roman"/>
        <family val="1"/>
        <charset val="204"/>
      </rPr>
      <t>4</t>
    </r>
    <r>
      <rPr>
        <sz val="12"/>
        <rFont val="Times New Roman"/>
        <family val="1"/>
        <charset val="204"/>
      </rPr>
      <t xml:space="preserve"> БК РФ; статья 7 ФЗ от 13.07.2020 № 189-ФЗ; ПП РФ от 19.11.2020 № 1891</t>
    </r>
  </si>
  <si>
    <r>
      <t>статья 15.15</t>
    </r>
    <r>
      <rPr>
        <vertAlign val="superscript"/>
        <sz val="12"/>
        <rFont val="Times New Roman"/>
        <family val="1"/>
        <charset val="204"/>
      </rPr>
      <t>5-1</t>
    </r>
    <r>
      <rPr>
        <sz val="12"/>
        <rFont val="Times New Roman"/>
        <family val="1"/>
        <charset val="204"/>
      </rPr>
      <t xml:space="preserve"> КоАП РФ        (в части невыполнения государственного (муниципального) задания); статья 15.155 КоАП РФ    (в части  нарушения условий предоставления субсидий); 15.1515 КоАП РФ                      (в части нарушения порядка формирования и (или) финансового обеспечения выполнения государственного (муниципального) задания)</t>
    </r>
  </si>
  <si>
    <r>
      <t>кол-во и тыс. рублей</t>
    </r>
    <r>
      <rPr>
        <b/>
        <vertAlign val="superscript"/>
        <sz val="12"/>
        <rFont val="Times New Roman"/>
        <family val="1"/>
        <charset val="204"/>
      </rPr>
      <t>8</t>
    </r>
  </si>
  <si>
    <t xml:space="preserve">1.2.129к </t>
  </si>
  <si>
    <r>
      <t>кол-во, кол-во и тыс. рублей</t>
    </r>
    <r>
      <rPr>
        <b/>
        <vertAlign val="superscript"/>
        <sz val="12"/>
        <rFont val="Times New Roman"/>
        <family val="1"/>
        <charset val="204"/>
      </rPr>
      <t>8</t>
    </r>
  </si>
  <si>
    <t>Расходование (использование)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не в соответствии с целями их предоставления (за исключением нарушений по пункту 1.3.24)</t>
  </si>
  <si>
    <t xml:space="preserve">Статья 53  ГсК РФ; статья 748  ГК РФ; ПП РФ  от 21.06. 2010  № 468 </t>
  </si>
  <si>
    <t xml:space="preserve">Статьи 49,  51, 55  ГсК     РФ;  ПП РФ от 18.05.2009 №427  (до 31.12.2019); Приказ Минстроя России от 08.06.2018 № 341/пр; Приказ Минстроя России от 22.02.2018  № 115/пр </t>
  </si>
  <si>
    <t>Статья 9.5 КоАП РФ &lt;4&gt;</t>
  </si>
  <si>
    <r>
      <t>статья 55</t>
    </r>
    <r>
      <rPr>
        <vertAlign val="superscript"/>
        <sz val="12"/>
        <rFont val="Times New Roman"/>
        <family val="1"/>
        <charset val="204"/>
      </rPr>
      <t xml:space="preserve">24 </t>
    </r>
    <r>
      <rPr>
        <sz val="12"/>
        <rFont val="Times New Roman"/>
        <family val="1"/>
        <charset val="204"/>
      </rPr>
      <t xml:space="preserve"> ГсК     РФ</t>
    </r>
  </si>
  <si>
    <r>
      <t>статья 15.15</t>
    </r>
    <r>
      <rPr>
        <vertAlign val="superscript"/>
        <sz val="12"/>
        <rFont val="Times New Roman"/>
        <family val="1"/>
        <charset val="204"/>
      </rPr>
      <t>5</t>
    </r>
    <r>
      <rPr>
        <sz val="12"/>
        <rFont val="Times New Roman"/>
        <family val="1"/>
        <charset val="204"/>
      </rPr>
      <t xml:space="preserve"> КоАП РФ (главным распорядителем бюджетных средств или получателем бюджетных средств, предоставляющими указанные субсидии, - в части нарушения порядка предоставления субсидий либо неисполнение ими решения о предоставлении субсидий; юридическим лицом - в части нарушения условий предоставления субсидий)</t>
    </r>
  </si>
  <si>
    <r>
      <t>статья 15.15</t>
    </r>
    <r>
      <rPr>
        <vertAlign val="superscript"/>
        <sz val="12"/>
        <rFont val="Times New Roman"/>
        <family val="1"/>
        <charset val="204"/>
      </rPr>
      <t>4</t>
    </r>
    <r>
      <rPr>
        <sz val="12"/>
        <rFont val="Times New Roman"/>
        <family val="1"/>
        <charset val="204"/>
      </rPr>
      <t xml:space="preserve"> КоАП РФ (главным распорядителем бюджетных средств, получателем бюджетных средств, осуществляющими или предоставляющими бюджетные инвестиции юридическим лицам, не являющимся государственными (муниципальными) учреждениями и государственными (муниципальными) унитарными предприятиями,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r>
  </si>
  <si>
    <r>
      <t>статья 78</t>
    </r>
    <r>
      <rPr>
        <vertAlign val="superscript"/>
        <sz val="12"/>
        <rFont val="Times New Roman"/>
        <family val="1"/>
        <charset val="204"/>
      </rPr>
      <t>2</t>
    </r>
    <r>
      <rPr>
        <sz val="12"/>
        <rFont val="Times New Roman"/>
        <family val="1"/>
        <charset val="204"/>
      </rPr>
      <t xml:space="preserve"> БК РФ; ПП РФ от 30.12.2018  № 1751;  ПП РФ от 12.05.2017 № 563; МПА</t>
    </r>
  </si>
  <si>
    <r>
      <t xml:space="preserve">Часть 5 статьи 52. </t>
    </r>
    <r>
      <rPr>
        <sz val="11"/>
        <rFont val="Calibri"/>
        <family val="2"/>
        <charset val="204"/>
        <scheme val="minor"/>
      </rPr>
      <t xml:space="preserve"> </t>
    </r>
    <r>
      <rPr>
        <sz val="12"/>
        <rFont val="Times New Roman"/>
        <family val="1"/>
        <charset val="204"/>
      </rPr>
      <t>ГсК РФ</t>
    </r>
  </si>
  <si>
    <r>
      <t>часть 2 статьи 9.5.</t>
    </r>
    <r>
      <rPr>
        <sz val="11"/>
        <rFont val="Calibri"/>
        <family val="2"/>
        <charset val="204"/>
        <scheme val="minor"/>
      </rPr>
      <t xml:space="preserve"> </t>
    </r>
    <r>
      <rPr>
        <sz val="12"/>
        <rFont val="Times New Roman"/>
        <family val="1"/>
        <charset val="204"/>
      </rPr>
      <t>КоАП РФ</t>
    </r>
  </si>
  <si>
    <r>
      <t>статья 15.15</t>
    </r>
    <r>
      <rPr>
        <vertAlign val="superscript"/>
        <sz val="12"/>
        <rFont val="Times New Roman"/>
        <family val="1"/>
        <charset val="204"/>
      </rPr>
      <t xml:space="preserve">6 </t>
    </r>
    <r>
      <rPr>
        <sz val="12"/>
        <rFont val="Times New Roman"/>
        <family val="1"/>
        <charset val="204"/>
      </rPr>
      <t xml:space="preserve">КоАП РФ ст. 13.20 КоАП РФ ст. 13.25 КоАП РФ </t>
    </r>
  </si>
  <si>
    <r>
      <t>статья 15.15</t>
    </r>
    <r>
      <rPr>
        <vertAlign val="superscript"/>
        <sz val="12"/>
        <rFont val="Times New Roman"/>
        <family val="1"/>
        <charset val="204"/>
      </rPr>
      <t>6</t>
    </r>
    <r>
      <rPr>
        <sz val="12"/>
        <rFont val="Times New Roman"/>
        <family val="1"/>
        <charset val="204"/>
      </rPr>
      <t xml:space="preserve">  КоАП РФ      ст. 15.11 КоАП РФ    </t>
    </r>
  </si>
  <si>
    <r>
      <t xml:space="preserve">Нарушение требований, предъявляемых </t>
    </r>
    <r>
      <rPr>
        <strike/>
        <sz val="12"/>
        <rFont val="Times New Roman"/>
        <family val="1"/>
        <charset val="204"/>
      </rPr>
      <t>к</t>
    </r>
    <r>
      <rPr>
        <sz val="12"/>
        <rFont val="Times New Roman"/>
        <family val="1"/>
        <charset val="204"/>
      </rPr>
      <t xml:space="preserve"> оформлению и ведению регистров бухгалтерского учета</t>
    </r>
  </si>
  <si>
    <r>
      <t>кол-во</t>
    </r>
    <r>
      <rPr>
        <strike/>
        <sz val="12"/>
        <rFont val="Times New Roman"/>
        <family val="1"/>
        <charset val="204"/>
      </rPr>
      <t xml:space="preserve">  </t>
    </r>
  </si>
  <si>
    <t xml:space="preserve">статья 15.15.6 КоАП РФ  </t>
  </si>
  <si>
    <r>
      <t>статья 15.15</t>
    </r>
    <r>
      <rPr>
        <vertAlign val="superscript"/>
        <sz val="12"/>
        <rFont val="Times New Roman"/>
        <family val="1"/>
        <charset val="204"/>
      </rPr>
      <t>6</t>
    </r>
    <r>
      <rPr>
        <sz val="12"/>
        <rFont val="Times New Roman"/>
        <family val="1"/>
        <charset val="204"/>
      </rPr>
      <t xml:space="preserve"> КоАП РФ</t>
    </r>
  </si>
  <si>
    <t>2.11.1к</t>
  </si>
  <si>
    <t xml:space="preserve">Статьи 15.11(с 09.06.2019 &lt;4&gt;), 15.15.6 КоАП РФ </t>
  </si>
  <si>
    <t>2.11.2к</t>
  </si>
  <si>
    <t xml:space="preserve">Статьи 15.11 (с 09.06.2019 &lt;4&gt;), 15.15.6 КоАП РФ </t>
  </si>
  <si>
    <t>Статья 157.1, часть 2 статьи 295, часть 1 статьи 296, часть 1 статьи 297  ГК РФ; статья 18, 19   ФЗ от 14.11.2002 № 161-ФЗ;МПА</t>
  </si>
  <si>
    <r>
      <t xml:space="preserve">Статья 7.35 КоАП РФ </t>
    </r>
    <r>
      <rPr>
        <vertAlign val="superscript"/>
        <sz val="12"/>
        <rFont val="Times New Roman"/>
        <family val="1"/>
        <charset val="204"/>
      </rPr>
      <t>4</t>
    </r>
  </si>
  <si>
    <t>Статьи 20, 20.1, 21, 24, 26  ФЗ от 14.11.2002 № 161-ФЗ;  ПП РФ от 10.04.2002  № 228; ПП РФ от 03.12.2004  № 739                                         ; ПП РФ от 15.12.2007 № 872; МПА</t>
  </si>
  <si>
    <t xml:space="preserve">Статья 296, часть 2 статьи 298  ГК     РФ; пункт 6 статьи 3, 14 - 17 ФЗ от 03.11.2006 № 174-ФЗ; статья 5 ФЗ от 23.08.1996                     № 127-ФЗ    </t>
  </si>
  <si>
    <t xml:space="preserve">Статья 296, часть 3 статьи 298  ГК     РФ;  пункты 10, 13, 14 статьи 9.2, статья 24, пункт 3 статьи 27 ФЗ от 12.01.1996 № 7-ФЗ; статья 5 ФЗ от 23.08.1996 № 127-ФЗ    </t>
  </si>
  <si>
    <t xml:space="preserve">Статья 26 ФЗ от 14.11.2002  № 161-ФЗ; статья 5 ФЗ от 30.12.2008  № 307-ФЗ </t>
  </si>
  <si>
    <r>
      <t>Статья 19.7.12</t>
    </r>
    <r>
      <rPr>
        <vertAlign val="superscript"/>
        <sz val="12"/>
        <rFont val="Times New Roman"/>
        <family val="1"/>
        <charset val="204"/>
      </rPr>
      <t>2</t>
    </r>
    <r>
      <rPr>
        <sz val="12"/>
        <rFont val="Times New Roman"/>
        <family val="1"/>
        <charset val="204"/>
      </rPr>
      <t xml:space="preserve"> КоАП РФ </t>
    </r>
    <r>
      <rPr>
        <vertAlign val="superscript"/>
        <sz val="12"/>
        <rFont val="Times New Roman"/>
        <family val="1"/>
        <charset val="204"/>
      </rPr>
      <t>4</t>
    </r>
  </si>
  <si>
    <r>
      <t xml:space="preserve">Статьи 19.21, 19.22 КоАП РФ </t>
    </r>
    <r>
      <rPr>
        <vertAlign val="superscript"/>
        <sz val="12"/>
        <rFont val="Times New Roman"/>
        <family val="1"/>
        <charset val="204"/>
      </rPr>
      <t>4</t>
    </r>
  </si>
  <si>
    <r>
      <t xml:space="preserve">  Статьи 28 - 32</t>
    </r>
    <r>
      <rPr>
        <vertAlign val="superscript"/>
        <sz val="12"/>
        <rFont val="Times New Roman"/>
        <family val="1"/>
        <charset val="204"/>
      </rPr>
      <t>1</t>
    </r>
    <r>
      <rPr>
        <sz val="12"/>
        <rFont val="Times New Roman"/>
        <family val="1"/>
        <charset val="204"/>
      </rPr>
      <t xml:space="preserve"> ФЗ от 21.12.2001 № 178-ФЗ       </t>
    </r>
  </si>
  <si>
    <r>
      <t xml:space="preserve">Статья 19.21 КоАП РФ </t>
    </r>
    <r>
      <rPr>
        <vertAlign val="superscript"/>
        <sz val="12"/>
        <rFont val="Times New Roman"/>
        <family val="1"/>
        <charset val="204"/>
      </rPr>
      <t>4</t>
    </r>
  </si>
  <si>
    <r>
      <t>статья 7.32</t>
    </r>
    <r>
      <rPr>
        <vertAlign val="superscript"/>
        <sz val="12"/>
        <rFont val="Times New Roman"/>
        <family val="1"/>
        <charset val="204"/>
      </rPr>
      <t>2</t>
    </r>
    <r>
      <rPr>
        <sz val="12"/>
        <rFont val="Times New Roman"/>
        <family val="1"/>
        <charset val="204"/>
      </rPr>
      <t xml:space="preserve">  КоАП РФ 4</t>
    </r>
  </si>
  <si>
    <r>
      <t xml:space="preserve">Статьи 14.9, 14.32 КоАП РФ </t>
    </r>
    <r>
      <rPr>
        <vertAlign val="superscript"/>
        <sz val="12"/>
        <rFont val="Times New Roman"/>
        <family val="1"/>
        <charset val="204"/>
      </rPr>
      <t>4</t>
    </r>
  </si>
  <si>
    <r>
      <t xml:space="preserve">статья 19.9 КоАП РФ </t>
    </r>
    <r>
      <rPr>
        <vertAlign val="superscript"/>
        <sz val="12"/>
        <rFont val="Times New Roman"/>
        <family val="1"/>
        <charset val="204"/>
      </rPr>
      <t>4</t>
    </r>
  </si>
  <si>
    <t>Статьи 25, 26  ЗК      РФ, статья 4 ФЗ от 21.07.1997 № 122-ФЗ         (до 01.01.2020),  статьи 1, 15 ФЗ от 13.07.2015 № 218-ФЗ, статьи 131, 164, 551, 609  ГК     РФ,</t>
  </si>
  <si>
    <t>Статьи 27, 35, 37,  ЗК      РФ</t>
  </si>
  <si>
    <r>
      <t xml:space="preserve"> Статьи 39</t>
    </r>
    <r>
      <rPr>
        <vertAlign val="superscript"/>
        <sz val="12"/>
        <rFont val="Times New Roman"/>
        <family val="1"/>
        <charset val="204"/>
      </rPr>
      <t>3</t>
    </r>
    <r>
      <rPr>
        <sz val="12"/>
        <rFont val="Times New Roman"/>
        <family val="1"/>
        <charset val="204"/>
      </rPr>
      <t>, 39</t>
    </r>
    <r>
      <rPr>
        <vertAlign val="superscript"/>
        <sz val="12"/>
        <rFont val="Times New Roman"/>
        <family val="1"/>
        <charset val="204"/>
      </rPr>
      <t>4</t>
    </r>
    <r>
      <rPr>
        <sz val="12"/>
        <rFont val="Times New Roman"/>
        <family val="1"/>
        <charset val="204"/>
      </rPr>
      <t>, 39</t>
    </r>
    <r>
      <rPr>
        <vertAlign val="superscript"/>
        <sz val="12"/>
        <rFont val="Times New Roman"/>
        <family val="1"/>
        <charset val="204"/>
      </rPr>
      <t>6</t>
    </r>
    <r>
      <rPr>
        <sz val="12"/>
        <rFont val="Times New Roman"/>
        <family val="1"/>
        <charset val="204"/>
      </rPr>
      <t>, 39</t>
    </r>
    <r>
      <rPr>
        <vertAlign val="superscript"/>
        <sz val="12"/>
        <rFont val="Times New Roman"/>
        <family val="1"/>
        <charset val="204"/>
      </rPr>
      <t>7</t>
    </r>
    <r>
      <rPr>
        <sz val="12"/>
        <rFont val="Times New Roman"/>
        <family val="1"/>
        <charset val="204"/>
      </rPr>
      <t>, 39</t>
    </r>
    <r>
      <rPr>
        <vertAlign val="superscript"/>
        <sz val="12"/>
        <rFont val="Times New Roman"/>
        <family val="1"/>
        <charset val="204"/>
      </rPr>
      <t>14</t>
    </r>
    <r>
      <rPr>
        <sz val="12"/>
        <rFont val="Times New Roman"/>
        <family val="1"/>
        <charset val="204"/>
      </rPr>
      <t>, 39</t>
    </r>
    <r>
      <rPr>
        <vertAlign val="superscript"/>
        <sz val="12"/>
        <rFont val="Times New Roman"/>
        <family val="1"/>
        <charset val="204"/>
      </rPr>
      <t>1</t>
    </r>
    <r>
      <rPr>
        <sz val="12"/>
        <rFont val="Times New Roman"/>
        <family val="1"/>
        <charset val="204"/>
      </rPr>
      <t xml:space="preserve"> ЗК      РФ</t>
    </r>
  </si>
  <si>
    <r>
      <t xml:space="preserve">Статья 15.47 КоАП РФ </t>
    </r>
    <r>
      <rPr>
        <vertAlign val="superscript"/>
        <sz val="12"/>
        <rFont val="Times New Roman"/>
        <family val="1"/>
        <charset val="204"/>
      </rPr>
      <t>4</t>
    </r>
  </si>
  <si>
    <r>
      <t xml:space="preserve"> статья 52</t>
    </r>
    <r>
      <rPr>
        <vertAlign val="superscript"/>
        <sz val="12"/>
        <rFont val="Times New Roman"/>
        <family val="1"/>
        <charset val="204"/>
      </rPr>
      <t>1</t>
    </r>
    <r>
      <rPr>
        <sz val="12"/>
        <rFont val="Times New Roman"/>
        <family val="1"/>
        <charset val="204"/>
      </rPr>
      <t xml:space="preserve"> ФЗ от 25.06.2002  № 73-ФЗ, НПА субъекта РФ, МПА</t>
    </r>
  </si>
  <si>
    <r>
      <t xml:space="preserve">статья 7.13 КоАП РФ </t>
    </r>
    <r>
      <rPr>
        <vertAlign val="superscript"/>
        <sz val="12"/>
        <rFont val="Times New Roman"/>
        <family val="1"/>
        <charset val="204"/>
      </rPr>
      <t>4</t>
    </r>
  </si>
  <si>
    <r>
      <t>статья 39</t>
    </r>
    <r>
      <rPr>
        <vertAlign val="superscript"/>
        <sz val="12"/>
        <rFont val="Times New Roman"/>
        <family val="1"/>
        <charset val="204"/>
      </rPr>
      <t>28</t>
    </r>
    <r>
      <rPr>
        <sz val="12"/>
        <rFont val="Times New Roman"/>
        <family val="1"/>
        <charset val="204"/>
      </rPr>
      <t xml:space="preserve">  ЗК      РФ; ПП РФ от 3 декабря 2014 г. № 1308 </t>
    </r>
  </si>
  <si>
    <t>Отсутствие или нарушения при проведении обязательной оценки муниципального имущества (за исключением нарушений, указанных в иных пунктах)</t>
  </si>
  <si>
    <t>Статьи 20, 112  ФЗ от 05.04.2013  № 44-ФЗ,  ПП РФ от 11.12.2019 № 1635 (до 1 января 2022 года); статья 20  ФЗ от 05.04.2013  № 44-ФЗ   (с 1 января 2022 года)</t>
  </si>
  <si>
    <r>
      <t>Часть 1 статьи 7.29.1  и часть 2 статьи 7.29</t>
    </r>
    <r>
      <rPr>
        <vertAlign val="superscript"/>
        <sz val="12"/>
        <rFont val="Times New Roman"/>
        <family val="1"/>
        <charset val="204"/>
      </rPr>
      <t>3</t>
    </r>
    <r>
      <rPr>
        <sz val="12"/>
        <rFont val="Times New Roman"/>
        <family val="1"/>
        <charset val="204"/>
      </rPr>
      <t xml:space="preserve"> КоАП РФ &lt;4&gt;</t>
    </r>
  </si>
  <si>
    <r>
      <t xml:space="preserve">Статьи 16,  24, 48, 56, 56.1, 57, 57.1, 59, </t>
    </r>
    <r>
      <rPr>
        <strike/>
        <sz val="12"/>
        <rFont val="Times New Roman"/>
        <family val="1"/>
        <charset val="204"/>
      </rPr>
      <t>63</t>
    </r>
    <r>
      <rPr>
        <sz val="12"/>
        <rFont val="Times New Roman"/>
        <family val="1"/>
        <charset val="204"/>
      </rPr>
      <t xml:space="preserve">, 65, 68, 69, 72, 75,  82.1,  (до 01.04.2020), 83, 83.1,  84  ФЗ от 05.04.2013  № 44-ФЗ   (до 1 января 2022 года);статьи 24, 48, 49, 50, 72, 73, 74, 75, 76  ФЗ от 05.04.2013  № 44-ФЗ (с 1 января 2022 года)  </t>
    </r>
  </si>
  <si>
    <t>Статьи  8, 33  ФЗ от 05.04.2013  № 44-ФЗ; статья 17 ФЗ от 26.07.2006 № 135-ФЗ (до 1 января 2022 года),статья 33  ФЗ от 05.04.2013  № 44-ФЗ; статья 17 ФЗ от 26.07.2006  № 135-ФЗ   (с 1 января 2022 года)</t>
  </si>
  <si>
    <t>Статьи 28, 29, 30  ФЗ от 05.04.2013  № 44-ФЗ; ПП РФ от 17.03.2015 № 238; ПП РФ от 14.07.2014 № 649; ПП РФ от 15.04.2014 № 341</t>
  </si>
  <si>
    <t xml:space="preserve">Статьи 34, 54, 70 (до 01.07.2018), 78, 83, 83.2,  90, 91  ФЗ от 05.04.2013  № 44-ФЗ   (до 1 января 2022 года); статьи 34, 51, 73, 74, 75, 76  ФЗ от 05.04.2013  № 44-ФЗ   (с 1 января 2022 года)  </t>
  </si>
  <si>
    <t>Статьи 54, 70 (до 01.07.2018), 78, 83, 83.2,  90, 91, 93  ФЗ от 05.04.2013  № 44-ФЗ (до 1 января 2022 года); статьи 51, 52, 73, 74, 75, 76, 77, 1111, 1113, 1114  ФЗ от 05.04.2013  № 44-ФЗ   (с 1 января 2022 года)</t>
  </si>
  <si>
    <t>Статьи 34, 37, 45, 54, 70 (до 01.07.2018), 83.2, 95,  96  ФЗ от 05.04.2013  № 44-ФЗ;      пункт 2 статьи 6 ФЗ от 29.12.2012. № 275-ФЗ  (до 1 января 2022 года); статьи 34, 37, 45, 51, 73, 74, 75, 76, 95, 96  ФЗ от 05.04.2013  № 44-ФЗ;статья 6 ФЗ от 29.12.2012 № 275-ФЗ с 1 января 2022 года)</t>
  </si>
  <si>
    <t>Статьи 44, 45, 49, 50, 51, 54, 57, 571, 63, 65, 84.1, 86, 87, 88, 89, 90, 91  ФЗ от 05.04.2013  № 44-ФЗ      (до 1 января 2022 года) статьи 44, 45, 51, 73, 74, 75  ФЗ от 05.04.2013  № 44-ФЗ      (с 1 января 2022 года)</t>
  </si>
  <si>
    <t xml:space="preserve">Статьи 37, 96   ФЗ от 05.04.2013  № 44-ФЗ   </t>
  </si>
  <si>
    <r>
      <t>Статьи 31, 53, 54, 54</t>
    </r>
    <r>
      <rPr>
        <vertAlign val="superscript"/>
        <sz val="12"/>
        <rFont val="Times New Roman"/>
        <family val="1"/>
        <charset val="204"/>
      </rPr>
      <t>5</t>
    </r>
    <r>
      <rPr>
        <sz val="12"/>
        <rFont val="Times New Roman"/>
        <family val="1"/>
        <charset val="204"/>
      </rPr>
      <t>, 54</t>
    </r>
    <r>
      <rPr>
        <vertAlign val="superscript"/>
        <sz val="12"/>
        <rFont val="Times New Roman"/>
        <family val="1"/>
        <charset val="204"/>
      </rPr>
      <t>7</t>
    </r>
    <r>
      <rPr>
        <sz val="12"/>
        <rFont val="Times New Roman"/>
        <family val="1"/>
        <charset val="204"/>
      </rPr>
      <t>, 66, 67, 69, 78, 82</t>
    </r>
    <r>
      <rPr>
        <vertAlign val="superscript"/>
        <sz val="12"/>
        <rFont val="Times New Roman"/>
        <family val="1"/>
        <charset val="204"/>
      </rPr>
      <t>1</t>
    </r>
    <r>
      <rPr>
        <sz val="12"/>
        <rFont val="Times New Roman"/>
        <family val="1"/>
        <charset val="204"/>
      </rPr>
      <t>, 83, 83</t>
    </r>
    <r>
      <rPr>
        <vertAlign val="superscript"/>
        <sz val="12"/>
        <rFont val="Times New Roman"/>
        <family val="1"/>
        <charset val="204"/>
      </rPr>
      <t>1</t>
    </r>
    <r>
      <rPr>
        <sz val="12"/>
        <rFont val="Times New Roman"/>
        <family val="1"/>
        <charset val="204"/>
      </rPr>
      <t>, 83</t>
    </r>
    <r>
      <rPr>
        <vertAlign val="superscript"/>
        <sz val="12"/>
        <rFont val="Times New Roman"/>
        <family val="1"/>
        <charset val="204"/>
      </rPr>
      <t>2</t>
    </r>
    <r>
      <rPr>
        <sz val="12"/>
        <rFont val="Times New Roman"/>
        <family val="1"/>
        <charset val="204"/>
      </rPr>
      <t>, 89, 91   ФЗ от 05.04.2013  № 44-ФЗ   (до 1 января 2022 года);статьи 31, 48, 49, 50, 51, 52, 73, 74, 75, 76, 77  ФЗ от 05.04.2013  № 44-ФЗ   (с 1 января 2022 года)</t>
    </r>
  </si>
  <si>
    <t>Статьи 52, 53, 54.5, 54.7, 55.1, 56, 57, 57.1, 67, 68, 69, 71, 75, 78,  81и 82 (до 01.04.2020), 83,  83.1, 83.2,, 85, 89, 90, 93, 94  ФЗ от 05.04.2013  № 44-ФЗ  (до 1 января 2022 года); статьи 48, 49, 50, 51, 52, 72, 73, 74, 75, 76, 93, 1111  ФЗ от 05.04.2013  № 44-ФЗ (с 1 января 2022 года)</t>
  </si>
  <si>
    <t xml:space="preserve">Статьи 34, 95, 112   ФЗ от 05.04.2013  № 44-ФЗ; статья 7 ФЗ от 29.12.2012 № 275-ФЗ; ПП РФ от 19.12.2013 № 1186 </t>
  </si>
  <si>
    <t xml:space="preserve">Статьи 34, 95  ФЗ от 05.04.2013  № 44-ФЗ   </t>
  </si>
  <si>
    <t xml:space="preserve">Статьи  309, 711, 746, 754, 755, 756  ГК     РФ;                статьи 30, 34, 94, 101   ФЗ от 05.04.2013  № 44-ФЗ;  статьи 7 и 8, пункт 3 статьи 12 ФЗ от 29.12.2012  № 275-ФЗ (до 1 января 2022 года); статьи 309, 711, 746, 754, 755, 756  ГК     РФ; статьи 30, 34, 94, 101  ФЗ от 05.04.2013  № 44-ФЗ; статьи 7 и 8, часть 3 статьи 12 ФЗ от 29.12.2012 № 275-ФЗ    (с 1 января 2022 года)                             </t>
  </si>
  <si>
    <t>Статьи 34, 44, 94, 96  ФЗ от 05.04.2013  № 44-ФЗ   (до 1 января 2022 года); статьи 34, 44, 94, 96  ФЗ от 05.04.2013  № 44-ФЗ   (с 1 января 2022 года)</t>
  </si>
  <si>
    <t xml:space="preserve">Статьи 34, 94 ФЗ от 05.04.2013  № 44-ФЗ,  ПП РФ от 30.08.2017 № 1042 </t>
  </si>
  <si>
    <t xml:space="preserve">Нарушение порядка банковского сопровождения государственных (муниципальных) контрактов </t>
  </si>
  <si>
    <r>
      <t>статья 35  ФЗ от 05.04.2013  № 44-ФЗ; глава 3</t>
    </r>
    <r>
      <rPr>
        <vertAlign val="superscript"/>
        <sz val="12"/>
        <rFont val="Times New Roman"/>
        <family val="1"/>
        <charset val="204"/>
      </rPr>
      <t>1</t>
    </r>
    <r>
      <rPr>
        <sz val="12"/>
        <rFont val="Times New Roman"/>
        <family val="1"/>
        <charset val="204"/>
      </rPr>
      <t xml:space="preserve"> ФЗ от 29.12.2012 №275-ФЗ                                  ; ПП РФ от 20.09.2014 № 963, МПА</t>
    </r>
  </si>
  <si>
    <r>
      <t>статья 110</t>
    </r>
    <r>
      <rPr>
        <vertAlign val="superscript"/>
        <sz val="12"/>
        <rFont val="Times New Roman"/>
        <family val="1"/>
        <charset val="204"/>
      </rPr>
      <t>2</t>
    </r>
    <r>
      <rPr>
        <sz val="12"/>
        <rFont val="Times New Roman"/>
        <family val="1"/>
        <charset val="204"/>
      </rPr>
      <t xml:space="preserve">  ФЗ от 05.04.2013  № 44-ФЗ; ПП РФ от 15.05.2017 № 570</t>
    </r>
  </si>
  <si>
    <r>
      <t>статьи 4</t>
    </r>
    <r>
      <rPr>
        <vertAlign val="superscript"/>
        <sz val="12"/>
        <rFont val="Times New Roman"/>
        <family val="1"/>
        <charset val="204"/>
      </rPr>
      <t>1</t>
    </r>
    <r>
      <rPr>
        <sz val="12"/>
        <rFont val="Times New Roman"/>
        <family val="1"/>
        <charset val="204"/>
      </rPr>
      <t xml:space="preserve">, 5 ФЗ от 18.07.2011 № 223-ФЗ; ПП РФ от 31.10.2014 № 1132; ПП РФ от 22.11.2012 № 1211 </t>
    </r>
  </si>
  <si>
    <r>
      <t>статьи 3, 3</t>
    </r>
    <r>
      <rPr>
        <vertAlign val="superscript"/>
        <sz val="12"/>
        <rFont val="Times New Roman"/>
        <family val="1"/>
        <charset val="204"/>
      </rPr>
      <t>2</t>
    </r>
    <r>
      <rPr>
        <sz val="12"/>
        <rFont val="Times New Roman"/>
        <family val="1"/>
        <charset val="204"/>
      </rPr>
      <t>, 3</t>
    </r>
    <r>
      <rPr>
        <vertAlign val="superscript"/>
        <sz val="12"/>
        <rFont val="Times New Roman"/>
        <family val="1"/>
        <charset val="204"/>
      </rPr>
      <t>3</t>
    </r>
    <r>
      <rPr>
        <sz val="12"/>
        <rFont val="Times New Roman"/>
        <family val="1"/>
        <charset val="204"/>
      </rPr>
      <t>, 3</t>
    </r>
    <r>
      <rPr>
        <vertAlign val="superscript"/>
        <sz val="12"/>
        <rFont val="Times New Roman"/>
        <family val="1"/>
        <charset val="204"/>
      </rPr>
      <t>4</t>
    </r>
    <r>
      <rPr>
        <sz val="12"/>
        <rFont val="Times New Roman"/>
        <family val="1"/>
        <charset val="204"/>
      </rPr>
      <t xml:space="preserve"> и 3</t>
    </r>
    <r>
      <rPr>
        <vertAlign val="superscript"/>
        <sz val="12"/>
        <rFont val="Times New Roman"/>
        <family val="1"/>
        <charset val="204"/>
      </rPr>
      <t>5</t>
    </r>
    <r>
      <rPr>
        <sz val="12"/>
        <rFont val="Times New Roman"/>
        <family val="1"/>
        <charset val="204"/>
      </rPr>
      <t xml:space="preserve"> ФЗ              от 18.07.2011  № 223-ФЗ; ПП РФ от 11.12.2014 № 1352     </t>
    </r>
  </si>
  <si>
    <r>
      <t>статьи 3</t>
    </r>
    <r>
      <rPr>
        <vertAlign val="superscript"/>
        <sz val="12"/>
        <rFont val="Times New Roman"/>
        <family val="1"/>
        <charset val="204"/>
      </rPr>
      <t>1</t>
    </r>
    <r>
      <rPr>
        <sz val="12"/>
        <rFont val="Times New Roman"/>
        <family val="1"/>
        <charset val="204"/>
      </rPr>
      <t>, 3</t>
    </r>
    <r>
      <rPr>
        <vertAlign val="superscript"/>
        <sz val="12"/>
        <rFont val="Times New Roman"/>
        <family val="1"/>
        <charset val="204"/>
      </rPr>
      <t>1-1</t>
    </r>
    <r>
      <rPr>
        <sz val="12"/>
        <rFont val="Times New Roman"/>
        <family val="1"/>
        <charset val="204"/>
      </rPr>
      <t xml:space="preserve"> ФЗ от 18.07.2011 № 223-ФЗ; ПП РФ от 27.08.2018 № 1000; РП РФ от 18.07.2018 № 1489-р</t>
    </r>
  </si>
  <si>
    <r>
      <t>статья 6</t>
    </r>
    <r>
      <rPr>
        <vertAlign val="superscript"/>
        <sz val="12"/>
        <rFont val="Times New Roman"/>
        <family val="1"/>
        <charset val="204"/>
      </rPr>
      <t>1</t>
    </r>
    <r>
      <rPr>
        <sz val="12"/>
        <rFont val="Times New Roman"/>
        <family val="1"/>
        <charset val="204"/>
      </rPr>
      <t xml:space="preserve"> ФЗ от 18.07.2011      № 223-ФЗ; ПП РФ от 08.11.2018  № 1335</t>
    </r>
  </si>
  <si>
    <t xml:space="preserve">Статья 91 ФЗ от 26.12.1995 № 208-ФЗ; части 3, 4 статьи 50 ФЗ от 08.02.1998 № 14-ФЗ      </t>
  </si>
  <si>
    <t>Статья 14.36 КоАП РФ &lt;4&gt;                                                        Статья 185.4 УК РФ</t>
  </si>
  <si>
    <t xml:space="preserve">Статья 652  ГК     РФ; глава 7 ФЗ от 26.12.1995  № 208-ФЗ; с татьи 33 - 39 ФЗ от 08.02.1998  № 14-ФЗ      </t>
  </si>
  <si>
    <t>Статья 15.23.1 КоАП РФ &lt;4&gt;                                           Статья 185.4 УК РФ</t>
  </si>
  <si>
    <t xml:space="preserve">Статья 71, 78-79, 81, 83  ФЗ от 26.12.1995 № 208-ФЗ; статья 44 ФЗ от 08.02.1998 № 14-ФЗ,  ПП РФ от 04.10.1999 № 1116 </t>
  </si>
  <si>
    <t xml:space="preserve">Статьи 40, 40.1 ФЗ от 21.12.2001 № 178-ФЗ; пункт 6 статьи 28 ФЗ от 26.12.1995 № 208-ФЗ      </t>
  </si>
  <si>
    <r>
      <t>кол-во,   кол-во и тыс. рублей</t>
    </r>
    <r>
      <rPr>
        <b/>
        <vertAlign val="superscript"/>
        <sz val="12"/>
        <rFont val="Times New Roman"/>
        <family val="1"/>
        <charset val="204"/>
      </rPr>
      <t>8</t>
    </r>
  </si>
  <si>
    <t xml:space="preserve">Пункт 2 статьи 25  ФЗ от 05.04.2013 № 41-ФЗ «О Счетной палате РФ»; статья 15 ФЗ от 07.02.2011 № 6-ФЗ </t>
  </si>
  <si>
    <r>
      <t>статья 13.19  КоАП РФ</t>
    </r>
    <r>
      <rPr>
        <vertAlign val="superscript"/>
        <sz val="12"/>
        <rFont val="Times New Roman"/>
        <family val="1"/>
        <charset val="204"/>
      </rPr>
      <t>4</t>
    </r>
  </si>
  <si>
    <t>Статья 14.1 КоАП РФ &lt;4&gt;                                           Статья 171 УК РФ</t>
  </si>
  <si>
    <t>Статья 5.63 КоАП РФ &lt;4&gt;</t>
  </si>
  <si>
    <t>Статья 14.25 КоАП РФ &lt;4&gt;</t>
  </si>
  <si>
    <t>Статья 14.25 КоАП РФ &lt;4&gt;    Статьи 169, 170.1, 285.3 УК РФ</t>
  </si>
  <si>
    <t>Статьи 57 - 64  ГК     РФ</t>
  </si>
  <si>
    <t xml:space="preserve">Пункт 2 статьи 20.3, статья 67, пункт 2 статьи 99, пункт 2 статьи 129 ФЗ от 26.10.2002 № 127-ФЗ    </t>
  </si>
  <si>
    <t>Статья 13.20 КоАП РФ</t>
  </si>
  <si>
    <r>
      <t>кол-во, кол-во и тыс. рублей</t>
    </r>
    <r>
      <rPr>
        <b/>
        <sz val="12"/>
        <rFont val="Times New Roman"/>
        <family val="1"/>
        <charset val="204"/>
      </rPr>
      <t>8</t>
    </r>
  </si>
  <si>
    <t>Критерий</t>
  </si>
  <si>
    <t>Расчет по критерию</t>
  </si>
  <si>
    <t>кол-во, кол-во и тыс. рублей 8</t>
  </si>
  <si>
    <t>ИТОГО ПО ПОДРАЗДЕЛУ 1.3</t>
  </si>
  <si>
    <r>
      <t xml:space="preserve">Неосуществление (ненадлежащее осуществление) </t>
    </r>
    <r>
      <rPr>
        <sz val="12"/>
        <rFont val="Times New Roman"/>
        <family val="1"/>
        <charset val="204"/>
      </rPr>
      <t>полномочий собственника имущества унитарного предприятия (за исключением нарушений, указанных в иных пунктах классификатора)</t>
    </r>
  </si>
  <si>
    <t xml:space="preserve">Статьи 18, 19, 22, 93, 108-111.4  ФЗ от 05.04.2013  № 44-ФЗ,  Пункты 4, 5, 6 статьи 6, статьи 7 и 8 ФЗ от 29.12.2012  № 275-ФЗ,  ПП РФ от 2 декабря 2017 г. № 1465; ПП РФ от 02.09.2015 № 927 </t>
  </si>
  <si>
    <t>искажение показателя РМИ ,  ущерб (утрата муниципальной собственности),  непоступление (недопоступление) бюджетных средств</t>
  </si>
  <si>
    <t>объем непоступивших (недопоступивших) бюджетных средств в связи с отсутствием государственной регистрации прав на недвижимое имущество  и  (или) сделок с  ним, не проведение государственного кадастрового учета  недвижимости)</t>
  </si>
  <si>
    <t>объем непоступивших (недопоступивших) бюджетных средств в связи с отсутствием государственной регистрации прав на земельные участки и  (или) сделок с  земельными участками, не проведение государственного кадастрового учета</t>
  </si>
  <si>
    <t>сумма бюджетных средств, направленных на расходные обязательства, не отнесенные к полномочиям органов местного самоуправления</t>
  </si>
  <si>
    <t xml:space="preserve">
</t>
  </si>
  <si>
    <t>1.2.126</t>
  </si>
  <si>
    <t>1.2.128</t>
  </si>
  <si>
    <t>Нарушение основ функционирования единого казначейского счета, порядка прогнозирования движения средств на едином казначейском счете</t>
  </si>
  <si>
    <t xml:space="preserve">Нарушение порядка и правил зачисления средств, полученных от размещения временно свободных средств единого казначейского счета, а также начисления дохода на остатки средств, отраженных на лицевых счетах организаций, определенных Правительством Российской Федерации, за счет таких средств. </t>
  </si>
  <si>
    <t xml:space="preserve">Статья 242.13 БК РФ; 
ПП РФ от 11.07.2020 № 1020 
</t>
  </si>
  <si>
    <t xml:space="preserve">кол-во, 
кол-во и тыс. рублей 
</t>
  </si>
  <si>
    <t>1.3.1.</t>
  </si>
  <si>
    <t xml:space="preserve">Нарушение порядка ведения реестра объектов капитального строительства, объектов недвижимого имущества, строительство (реконструкция, в том числе с элементами реставрации, техническое перевооружение) или приобретение которых осуществляется (планируется осуществлять) за счет средств федерального бюджета </t>
  </si>
  <si>
    <t xml:space="preserve">Статья 179.1 БК РФ; 
ПП РФ от 30.05.2024 № 702 
</t>
  </si>
  <si>
    <t>1</t>
  </si>
  <si>
    <t>2.13</t>
  </si>
  <si>
    <t>2.14</t>
  </si>
  <si>
    <t xml:space="preserve">Непередача либо несвоевременная передача первичных учетных документов для регистрации содержащейся в них данных в регистрах бухгалтерского учета, должностным лицом, ответственным за оформление фактов хозяйственной жизни </t>
  </si>
  <si>
    <t>искажение показателя бюджетной или бухгалтерской (финансовой) отчетности, влияющая на активы, и (или) обязательства, и (или) финансовый результат</t>
  </si>
  <si>
    <t xml:space="preserve">Статья 9 ФЗ от 06.12.2011 №  402-ФЗ "О бухгалтерском учете"; 
приказ Минфина России от 30.03.2015 № 52н
Учетная политика организации,  пункты 14, 15, 21-25, 30, 65, 71  Федерального стандарта , утв. Приказом Минфина России от 31.12.2016 г. № 256н (с 01.01.2018); Приказ Минфина России от 01.12.2010 № 157н (до 01.01.2026); Приказ Минфина   России  от 30.08.2024 № 121н (с 01.01.2026),  Приказ Минфина   России  от 20.09.2024 № 132н (с 01.01.2026), Приказ Минфина   России  от 20.09.2024 № 133н (с 01.01.2026),Приказ Минфина России от 15.04.2021 № 61н
</t>
  </si>
  <si>
    <t>Нарушение требований и порядка составления, представления и утверждения отчетности по операциям системы казначейских платежей (казначейская отчетность)</t>
  </si>
  <si>
    <t xml:space="preserve">Статья 264.2-1 БК РФ
Приказ Минфина России от 30.06.2020 № 126н 
</t>
  </si>
  <si>
    <t>Статья 15.15.6 Кодекса Российской Федерации об административных правонарушениях</t>
  </si>
  <si>
    <t xml:space="preserve">величина искажения показателя бюджетной или бухгалтерской (финансовой) отчетности, влияющая на активы, и (или) обязательства, и (или) финансовый результат &lt;7&gt; </t>
  </si>
  <si>
    <t>Статья 10 ФЗ от 06.12.2011 № 402-ФЗ, пункт 12 Приказа Минфина России от 17.09.2020 № 204н, ФСБУ 6/2020 "Основные средства", ФСБУ 26/2020 "Капитальные вложения", Приказ Минфина России от 29.07.1998 №34н, ОК 013-2014 (СНС 2008). Общероссийский классификатор основных фондов, Приказ Минфина России от 31.10.2000 № 94н</t>
  </si>
  <si>
    <t>статья 15.11 КоАП РФ</t>
  </si>
  <si>
    <t>искажение показателя бухгалтерской отчетности</t>
  </si>
  <si>
    <t>величина искажения показателя бухгалтерской отчетности</t>
  </si>
  <si>
    <t xml:space="preserve">Статьи 129, 209, 210 ГК РФ; статья 50 ФЗ от 06.10.2003 №131-ФЗ; Устав МО; МПА </t>
  </si>
  <si>
    <t>3.71</t>
  </si>
  <si>
    <t xml:space="preserve">Нарушение порядка предоставления права ограниченного пользования земельным участком (сервитута) и платы по соглашениям об установлении сервитута </t>
  </si>
  <si>
    <t xml:space="preserve">Статья 274 ГК РФ; </t>
  </si>
  <si>
    <t xml:space="preserve">статьи 39.25, 39.37, 39.38, 39.41, 39.43, 39.46 ЗК РФ </t>
  </si>
  <si>
    <t xml:space="preserve">объем недопоступивших (недоисчисленных) поступлений в бюджет </t>
  </si>
  <si>
    <t xml:space="preserve">Пункт 1 статьи 158 БК РФ, Устав учреждения, ОМС, договор  с руководителем МУ, МУП, </t>
  </si>
  <si>
    <t>неэффективное использование ресурсов</t>
  </si>
  <si>
    <t xml:space="preserve">объем средств, израсходованных на приобретение неиспользуемых нефинансовых активов
Источник: Перечень типовых примеров (фактов)
неэффективного использования ресурсов, выявляемых в ходе внешнего муниципального финансового контроля, утв. VI Конференции Совета КСО Краснодарского края 05.04.2018
</t>
  </si>
  <si>
    <r>
      <t xml:space="preserve">Нарушение положений нормативного правового акта Правительства РФ, высшего исполнительного органа </t>
    </r>
    <r>
      <rPr>
        <sz val="12"/>
        <color rgb="FFFF0000"/>
        <rFont val="Times New Roman"/>
        <family val="1"/>
        <charset val="204"/>
      </rPr>
      <t xml:space="preserve"> </t>
    </r>
    <r>
      <rPr>
        <sz val="12"/>
        <rFont val="Times New Roman"/>
        <family val="1"/>
        <charset val="204"/>
      </rPr>
      <t>субъекта РФ, местной администрации о мерах по реализации закона (решения) о бюджете на текущий финансовый год и на плановый период  и мерах по обеспечению исполнения бюджета (за исключением нарушений, указанных в иных пунктах классификатора)</t>
    </r>
  </si>
  <si>
    <r>
      <t xml:space="preserve">Статьи 103, 104, </t>
    </r>
    <r>
      <rPr>
        <sz val="12"/>
        <rFont val="Times New Roman"/>
        <family val="1"/>
        <charset val="204"/>
      </rPr>
      <t xml:space="preserve"> 106, 110, 110.1 БК РФ; Порядок осуществления заимствований, утвержденный МПА; Устав МО </t>
    </r>
  </si>
  <si>
    <t xml:space="preserve"> пункты 1, 3 статьи 56 НК РФ; закон (решение) о бюджете</t>
  </si>
  <si>
    <t xml:space="preserve"> 1.3. Нарушения в ходе осуществления капитальных вложений, финансовое обеспечение которых осуществляется (планируется осуществлять) за счет бюджетов бюджетной системы РФ</t>
  </si>
  <si>
    <r>
      <t xml:space="preserve">Статьи 16 и 17 ФЗ от 06.12.2011 № 402-ФЗ; пункт 13 Федерального стандарта, утв. приказом Минфина от 31.12.2016 г. № 260н (с 01.01.2018); раздел VI Инструкции № 191н, утвержденной приказом Минфина России от 28.12.2010;  раздел III Инструкции </t>
    </r>
    <r>
      <rPr>
        <sz val="12"/>
        <rFont val="Times New Roman"/>
        <family val="1"/>
        <charset val="204"/>
      </rPr>
      <t>,Инструкция № 33н</t>
    </r>
  </si>
  <si>
    <r>
      <t xml:space="preserve">Часть 1 статьи 297, часть 4 статьи 298  ГК     РФ; статья 161 БК РФ; </t>
    </r>
    <r>
      <rPr>
        <sz val="12"/>
        <rFont val="Times New Roman"/>
        <family val="1"/>
        <charset val="204"/>
      </rPr>
      <t xml:space="preserve"> 27 ФЗ от 12.01.1996 г. № 7-ФЗ; статья 5 ФЗ от 23.08.1996                   № 127-ФЗ    </t>
    </r>
  </si>
  <si>
    <r>
      <t xml:space="preserve">Статьи 425, 525 - 534, 763 - 768  ГК     РФ, статьи 72, 161 БК РФ;статья 6 ФЗ от 29.12.2012 № 275-ФЗ; статьи </t>
    </r>
    <r>
      <rPr>
        <sz val="12"/>
        <rFont val="Times New Roman"/>
        <family val="1"/>
        <charset val="204"/>
      </rPr>
      <t>, 15 ФЗ от 05.04.2013  № 44-ФЗ; ПП РФ от 12.05.2017 № 563 , ПП РФ от 09.12.2017 № 1496, МПА</t>
    </r>
  </si>
  <si>
    <t xml:space="preserve">статья 38 ФЗ от 05.04.2013        № 44-ФЗ; приказ Минфина России от 31.07.2020  № 158н  </t>
  </si>
  <si>
    <r>
      <t xml:space="preserve">Статьи 32, 50, </t>
    </r>
    <r>
      <rPr>
        <sz val="12"/>
        <rFont val="Times New Roman"/>
        <family val="1"/>
        <charset val="204"/>
      </rPr>
      <t xml:space="preserve"> ФЗ от 05.04.2013  № 44-ФЗ; ПП РФ от 28.11.2013  № 1085 (до 1 января 2022 года); статьи 32, 37, 42, 72, 73, 75  ФЗ от 05.04.2013  № 44-ФЗ; ПП РФ от 28.11.2013 № 1085 (с 1 января 2022 года)</t>
    </r>
  </si>
  <si>
    <t>Нарушения требований об обязательном общественном обсуждении  закупок (до 1 января 2022 года) Нарушения требований об общественном обсуждении закупок (с 1 января 2022 года)</t>
  </si>
  <si>
    <t xml:space="preserve"> </t>
  </si>
  <si>
    <t>Несоответствие расходных обязательств полномочиям муниципального образования</t>
  </si>
  <si>
    <r>
      <t xml:space="preserve">2. </t>
    </r>
    <r>
      <rPr>
        <b/>
        <sz val="12"/>
        <rFont val="Times New Roman"/>
        <family val="1"/>
        <charset val="204"/>
      </rPr>
      <t xml:space="preserve"> Нарушения установленных единых требований к бюджетному (бухгалтерскому) учету, в том числе бюджетной, бухгалтерской (финансовой) отчетности</t>
    </r>
    <r>
      <rPr>
        <sz val="12"/>
        <rFont val="Times New Roman"/>
        <family val="1"/>
        <charset val="204"/>
      </rPr>
      <t xml:space="preserve"> </t>
    </r>
  </si>
  <si>
    <t xml:space="preserve">Неэффективное использование нефинансовых активов
</t>
  </si>
  <si>
    <t xml:space="preserve">Нарушения бухгалтерского учета, повлекшие искажение показателей бухгалтерской отчетности муниципальных унитарных предприятий
</t>
  </si>
  <si>
    <t xml:space="preserve">объем завышения бюджетных средств, использованных с нарушением требований </t>
  </si>
  <si>
    <r>
      <t xml:space="preserve">избыточные расходы </t>
    </r>
    <r>
      <rPr>
        <sz val="12"/>
        <rFont val="Times New Roman"/>
        <family val="1"/>
        <charset val="204"/>
      </rPr>
      <t xml:space="preserve"> бюджетных средств</t>
    </r>
  </si>
  <si>
    <t>Статья 160.1 БК РФ; ПП РФ от 23.06.2016 № 574; Приказ Минфина России от 17.11.2020. N 269н, Приказ Минфина России от 24.01.2022 № 8н</t>
  </si>
  <si>
    <t>1.1.30</t>
  </si>
  <si>
    <t>Нарушение главным администратором доходов федерального  бюджета порядка формирования и представления прогноза поступления доходов федерального бюджета</t>
  </si>
  <si>
    <t>Нарушение порядка формирования реестра объектов капитального строительства, объектов недвижимого имущества, строительство (реконструкция, в том числе с элементами реставрации, техническое перевооружение) или приобретение которых осуществляется (планируется осуществлять) за счет средств федерального бюджета</t>
  </si>
  <si>
    <t>Пункт 3 статьи 179.1 БК РФ; ПП РФ от 13.09.2010 № 716; закон (решение) о бюджете субъекта РФ, муниципального образования; ПП РФ от 30.05.2024 № 702; НПА высшего исполнительного органа государственной власти субъекта РФ, местной администрации</t>
  </si>
  <si>
    <t xml:space="preserve">Нарушение главным администратором источников финансирования дефицита бюджета порядка планирования (прогнозирования)  бюджетных ассигнований (поступлений), и методики, устанавливаемой соответствующим финансовым органом, включая порядок формирования и представления обоснований бюджетных ассигнований (поступлений) по источникам финансирования дефицита бюджета </t>
  </si>
  <si>
    <t>статьи 160.2, 174.2 БК РФ; приказ Минфина России от 29.03.2021 № 49н; приказ Минфина России от 14.05.2021 № 69н</t>
  </si>
  <si>
    <t>Отсутствие МПА или нарушения при принятии  и изменении МПА, устанавливающих расходные обязательства</t>
  </si>
  <si>
    <t>кол-во кол-во и тыс. рублей</t>
  </si>
  <si>
    <t xml:space="preserve">Приказ Минфина России от 01.06.2013 № 65н  (до 31.01.2019);  Приказ Минфина России от 06.06.2019 № 85н (до 01.01.2023); приказ Минфина России от 08.06.    2020 № 99н (до 30.04.2022); приказ Минфина России от 08.06.2021 № 75н (до 05.05.2023);; приказ Минфина России от 29.11.2017 г. № 209н;  Приказ Минфина России от 24.05.2022 № 82н Приказ  Минфина России от 10.06.2024 № 85н; Приказ  Минфина России от 10.06.2025 №70н      </t>
  </si>
  <si>
    <t xml:space="preserve">Пункт 1 статьи 40 БК РФ закон (решение) о бюджете; Приказ Минфина России от 15.11.2024 № 172н </t>
  </si>
  <si>
    <t xml:space="preserve">Пункт 2 статьи 93.2, 93.3 БК РФ; закон (решение) о бюджете; ПП РФ от 13.12.2017 № 1531; ПП РФ от 28.06.2021 № 1029; ПП РФ от 28.05.2022 № 976; 
ПП РФ от 20.08.2013 № 721;
ПП РФ от 25.01.2025 № 48;
ПП РФ от 14.07.2021 № 1189;
ПП РФ от 01.02.2025 № 79 
</t>
  </si>
  <si>
    <t xml:space="preserve">Статья 15.15.2 КоАП   (кредитором, заемщиком - в части нарушения условий предоставления бюджетного кредита);
статья 306.7 БК РФ (бесспорное взыскание суммы средств, использованных с нарушением условий предоставления бюджетного кредита, и (или) платы за пользование ими и (или) приостановление предоставления межбюджетных трансфертов (за исключением субвенций и дотаций на выравнивание бюджетной обеспеченности субъектов РФ и муниципальных образований) </t>
  </si>
  <si>
    <t xml:space="preserve">Пункт 4 статьи 161, 220.1 БК РФ; Приказ Минфина России от 29.12.2012 № 24н    (до 31.12.2017);  Приказ Казначейства России от 17.10.2017 № 21н; Порядок открытия и ведения лицевых счетов, установленный финансовым органом субъекта РФ (муниципального образования). Приказ Казначейства России от 01.04.2020 № 14н </t>
  </si>
  <si>
    <t>Статья 217 БК РФ; Приказ Минфина России от 23.11.2011 № 159н    (до 31.12.2015);  Приказ Казначейства России от 17.10.2016 № 21н;  ПП РФ от 09.12.2017 № 1496; Приказ Минфина России от 27.08.2018  № 184н (до 18.07.2024);    Порядок составления и ведения сводной бюджетной росписи,  установленный соответствующим финансовым органом. МПА; Положение о БП в МО.</t>
  </si>
  <si>
    <t>объем доходов, незачисленных (недозачисленных) в бюджет  в нарушение требований</t>
  </si>
  <si>
    <t>Абзац 4 пункта 1 статьи 78.1 БК РФ; ПП РФ от 22.02.2020  № 203; ПП РФ от 09.12.2017  № 1496; приказ Минфина России от 31.10.2016 № 197н Приказ Минфина России от 27.04.2024 № 53н;   Порядок определения объема и условия предоставления субсидий на иные цели из местных бюджетов,  Соглашение о предоставлении субсидии на иные целиустановленный органами местного самоуправления.</t>
  </si>
  <si>
    <t xml:space="preserve"> ПП РФ от 09.12.2017 № 1496 ; приказ Минфина России от 31.10.2016 № 199н; Соглашение о предоставлении субсидии Пункты 1 - 6 статьи 78 БК РФ; закон (решение) о бюджете, законы о бюджетах государственных внебюджетных фондах; ПП РФ от ПП РФ от 09.12.2017 № 1496   ; приказ Минфина России от 31.10.2016 № 199н (до 01.01.2023); Приказ Минфина России от 30.11.2021 № 199н (с 16.03.2022); ПП РФ от 25.10.2023 № 1780; ПП РФ от 25.10.2023 № 1781; ПП РФ от 25.10.2023 № 1782; Приказ Минфина России от 27.04.2024 № 53н;   Соглашение о предоставлении субсидии 18.09.2020 г. № 1492; ПП РФ от 17.10.2017 № 1261;</t>
  </si>
  <si>
    <t xml:space="preserve">Нарушение порядка предоставления  и (или) условий предоставления из бюджета бюджетной системы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грантов в форме субсидий юридическим лицам (за исключением государственных (муниципальных) учреждений), индивидуальным предпринимателям, физическим лицам  и (или) соглашения (договора) о предоставлении субсидии (за исключением нарушений по пункту 1.2.53) </t>
  </si>
  <si>
    <t>Пункт 7 статьи 78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НПА Правительства РФ, высшего исполнительного органа государственной власти субъекта РФ; МПА; ПП РФ от 17.10.2017 г. № 1261; ПП РФ от 18.09.2020  № 1492; ПП РФ от 09.12.2017 г. № 1496; ПП РФ от 25.10.2023 № 1780; ПП РФ от 25.10.2023 № 1781; ПП РФ от 25.10.2023 № 1782; Приказ Минфина России от 27.04.2024 № 53н  Соглашение о предоставлении субсидии</t>
  </si>
  <si>
    <t>Нарушение порядка  и (или) условий предоставления из бюджета бюджетной системы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грантов в форме субсидий некоммерческим организациям, не являющимся казенными учреждениями, и (или) соглашения (договора) о предоставлении субсидии (за исключением нарушений по пункту 1.2.57)</t>
  </si>
  <si>
    <t>Пункт 4 статьи 78.1, 78.5  БК РФ;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нормативные правовые акты Правительства РФ, высшего исполнительного органа государственной власти субъекта РФ, МПА; ПП РФ от 09.12.2017 № 1496;     закон (решение) о бюджете; ПП РФ от 25.10.2023 № 1781; ПП РФ от 25.10.2023 № 1782; Приказ Минфина России от 27.04.2024 № 53н ; ПП РФ от 09.12.2017 № 1496; ПП РФ от 25.10.2023 № 1780; 
Приказ Минфина России от 30.11.2021 № 199н;
Соглашение о предоставлении грантов в форме  субсидий</t>
  </si>
  <si>
    <t>Расходование (использование)  некоммерческими организациями, не являющимися казенными учреждениями, средств грантов в форме субсидий, предоставляемых из бюджета бюджетной системы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не в соответствии с целями их предоставления,  в том числе за счет неиспользованных остатков средств на начало финансового года</t>
  </si>
  <si>
    <t>Пункт 4 статьи 78.1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нормативные правовые акты Правительства РФ, высшего исполнительного органа государственной власти субъекта РФ, МПА; ПП РФ от 09.12.2017 № 1496; ПП РФ от 25.10.2023 № 1780; ПП РФ от 25.10.2023 № 1781;  Соглашение о предоставлении грантов в форме  субсидий</t>
  </si>
  <si>
    <t>Статья 217.1 БК РФ; приказ Минфина России от 09.12.2013 № 117н; Приказ Минфина России от 31.01.2025 № 9н; Порядок составления и ведения кассового плана, а также состав и сроки представления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сведений, необходимых для составления и ведения кассового плана, утвержденный соответствующим финансовым органом (органом управления государственным внебюджетным фондом)</t>
  </si>
  <si>
    <t>Статьи 130, 132, 136, 138.1, 138.3,  139, 142.2, 142.3 БК РФ; ПП РФ от 30.09.2014 № 999; Соглашение о предоставление субсидий</t>
  </si>
  <si>
    <t xml:space="preserve">Статьи 130, 133, 133.2, 136, 138.5,138.6,  140, БК РФ;  ПП РФ от 05.05.2012 г. № 462; ПП РФ от 18.10.2005 № 625; ПП РФ от 27.03.2013 № 275 </t>
  </si>
  <si>
    <t>Статьи 130, 133, 133.2, 136, 138.5, 138.6, 140, БК РФ; Соглашение о предоставление субвенций</t>
  </si>
  <si>
    <t xml:space="preserve">Статьи 130, 132.1, 133.3,133.4,  136, 139.1, 142.4, 142.5 142.6, 142.7  БК РФ;  ПП РФ от 09.12.2017 № 1496; приказ Минфина России от 14.12.2018 № 270н     </t>
  </si>
  <si>
    <t>Статьи 130, 132.1, 133.3, 133.4, 136, 139.1, 142.4, 142.5, 142.6, 142.7  БК РФ</t>
  </si>
  <si>
    <t>Непредставление   или   представление   с   нарушением   сроков бюджетной  отчетности, ее утверждение неуполномоченным лицом,  нарушение   порядка составления и предоставления отчета об исполнении бюджетов бюджетной системы РФ, в том числе:</t>
  </si>
  <si>
    <t>Непредставление или представление с нарушением  порядка и (или) сроков отчетности, государственных (муниципальных) учреждений</t>
  </si>
  <si>
    <t xml:space="preserve">Подпункты 7, 10 пункта 3.3 статьи 32 ФЗ от 12.01.1996  № 7-ФЗ; статья 2 ФЗ 03.11.2006  № 174-ФЗ;  ПП РФ от 18.10.2007 № 684; приказ Минфина России от 30.09.2010 № 114н; приказ Минфина России от 25.03.2011 № 33н  Приказ Минфина России от 02.11.2021 № 171н       </t>
  </si>
  <si>
    <t xml:space="preserve">Статья 78, 79 НК РФ;  приказ Минфина России от 13.04.2020 № 66н; статьи 67, 76 ТК ЕЭС; глава 11 ФЗ от 03.08.2018   № 289-ФЗ, Приказ Минфина России от 15.11.2024 № 172н   </t>
  </si>
  <si>
    <t xml:space="preserve">Статья 79 НК РФ;  статьи 67, 76 ТК ЕЭС; глава 11 ФЗ от 03.08.2018    № 289-ФЗ Приказ Минфина России от 15.11.2024 № 172н   </t>
  </si>
  <si>
    <t xml:space="preserve">статья 78 БК РФ; закон (решение) о бюджете, законы о бюджетах государственных внебюджетных фондов; ПП РФ от 09.12.2017  № 1496 постановление ПП РФ от 25.10.2023 № 1780; ПП РФ от 25.10.2023 № 1781  </t>
  </si>
  <si>
    <t>Нарушения порядка предоставления государственным (муниципальным) гражданским служащим работникам государственных внебюджетных фондов Российской Федерации  единовременной субсидии на приобретение жилого помещения</t>
  </si>
  <si>
    <t xml:space="preserve">статьи 14, 16 ФЗ от 27.07.2006 № 149-ФЗ; статья 19 ФЗ от 07.07.2006 № 152-ФЗ; ПП РФ от 06.07.2015 № 676, ПП РФ от 30.01.2013 № 62                                                          </t>
  </si>
  <si>
    <t xml:space="preserve">Статья 242.12 БК РФ; 
Приказ Казначейства России от 31.03.2020 № 13н  
</t>
  </si>
  <si>
    <t>Нарушения порядка осуществления капитальных вложений в объекты государственной собственности субъекта Российской Федерации (муниципальной собственности)</t>
  </si>
  <si>
    <t>Финансирование выполнения работ по строительству, реконструкции, в том числе с элементами реставрации, техническому перевооружению объекта  капитального строительства, подлежащего включению в реестр   объектов капитального строительства объектов недвижимого имущества, строительство (реконструкция, в том числе с элементами реставрации, техническое перевооружение) или приобретение которых осуществляется (планируется осуществлять) за счет средств федерального бюджета, но не включенного в него</t>
  </si>
  <si>
    <t xml:space="preserve">Статья 179.1 БК РФ; ПП РФ от 13.09.2010 № 716; ПП РФ от 30.05.2024 № 702 Порядок формирования и реализации муниципальной  адресной инвестиционной программы, утвержденный МПА                            </t>
  </si>
  <si>
    <t>объем финансирования на реализацию инвестиционного проекта, до его включения  реестр объектов капитального строительства, объектов недвижимого имущества, строительство (реконструкция, в том числе с элементами реставрации, техническое перевооружение) или приобретение которых осуществляется (планируется осуществлять) за счет средств федерального бюджета</t>
  </si>
  <si>
    <t xml:space="preserve"> Пункты 2, 3 статьи 78.2 БК РФ;  ПП РФ от 09.01.2014 № 14; ПП РФ от 30.05.2024 № 702;  Порядок принятия решений о подготовке и реализации бюджетных инвестиций в объекты муниципальной собственности,  установленный МПА</t>
  </si>
  <si>
    <t>Пункты 2, 4 - 7 статьи 78.2 БК РФ;  ПП РФ от 09.01.2014 № 13; ПП РФ от 09.01.2014 № 14;  ПП РФ от 09.12.2017 № 1496; ПП РФ от 30.05.2024 № 702; ПП РФ от 29.11.2023 № 2015;  Порядок принятия решений о подготовке и реализации бюджетных инвестиций в объекты муниципальной собственности,  установленный МПА.</t>
  </si>
  <si>
    <t>Абзац 3 пункта 4 статьи 78.2 БК РФ; ПП РФ от 09.01.2014 № 13; ПП РФ от 09.01.2014 № 14; ПП РФ от 09.12.2017 № 1496; ПП РФ от 30.05.2024 № 702;  Порядок принятия решений о подготовке и реализации бюджетных инвестиций в объекты муниципальной собственности,   установленный МПА.</t>
  </si>
  <si>
    <t>Пункты 2, 3 статьи 79 БК РФ; статья 13, 14 ФЗ от 25.02.1999 № 39-ФЗ; ПП РФ от 30.04.2008 № 324; ПП РФ от 30.05.2024 № 702; Порядок принятия решений о подготовке и реализации бюджетных инвестиций в объекты муниципальной собственности,   установленный МПА.</t>
  </si>
  <si>
    <t>Пункты 2, 4 - 6 статьи 79 БК РФ; ПП РФ от 09.01.2014 № 13; ПП РФ от 09.01.2017 № 1496; ПП РФ от 30.05.2024 № 702;  Порядок принятия решений о подготовке и реализации бюджетных инвестиций в объекты муниципальной собственности,   установленный МПА.</t>
  </si>
  <si>
    <t xml:space="preserve">Абзац 4 пункта 4 статьи 79 БК РФ; ПП РФ от 09.01.2014 № 13, ПП РФ от 30.05.2024 № 702; </t>
  </si>
  <si>
    <t xml:space="preserve">Пункт 2 статьи 79.1 БК РФ; ПП РФ от 30.05.2024 № 702;  ПП РФ от 30.09.2014 № 999                                       </t>
  </si>
  <si>
    <t>Пункт 2 статьи 79.1 БК РФ; ПП РФ от 30.05.2024 № 702;  Соглашение о предоставление субсидии</t>
  </si>
  <si>
    <t xml:space="preserve">Пункт 1 статьи 80 БК РФ; статья 13 ФЗ от 25.02.1999 № 39-ФЗ; ПП РФ от 30.05.2024 № 702; ПП РФ от 24.10.                 2013 № 941; ПП РФ от 29 12.2017 № 1692; ПП РФ от 14.07.2020 №1041; Порядок принятия решения о предоставлении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и (или) на приобретение объектов недвижимого имущества за счет средств местного бюджета, утвержденный МПА. </t>
  </si>
  <si>
    <t xml:space="preserve">Пункт 2 статьи 80 БК РФ; ПП РФ от 09.12.2017 № 1496, ПП РФ от 30.05.2024 № 702      </t>
  </si>
  <si>
    <t>Несоблюдение требования об обязательном проведении экспертизы проектной документации (или) и результатов инженерных изысканий (в форме государственной экспертизы или негосударственной экспертизы)</t>
  </si>
  <si>
    <t xml:space="preserve">Статья 8.3, 49  ГсК     РФ; пункт 5 ПП РФ от 05.03.2007  № 145;Приказ Минстроя России от 08.06.2018 № 341/пр; Приказ Минстроя России от 22.02.2018  № 115/пр , Приказ Минстроя России от 08.06.2018 № 341/пр; Приказ Минстроя России от 22.02.2018 № 115/пр
</t>
  </si>
  <si>
    <t xml:space="preserve">статья 52  ГсК РФ; ПП РФ от 30.09.2011  № 802, ПП РФ от 30.05.2025 № 802                                     </t>
  </si>
  <si>
    <t xml:space="preserve">Статьи 7, 8, 29 ФЗ от 06.12.2011 № 402-ФЗ; пункты 4, 10, 12 Положения, утв. приказом Минфина России от 06.10.2008 № 106н; пункты 9-11, 98-101 Положения, утв. приказом Минфина России от 29июля1998 № 34н; пункты 2, 13-34, 68, 80 Федерального стандарта, утв. приказом Минфина России от 31.12.2016 № 256н  (с 01.01.2018); Федеральные стандарты, утв. с 01.01.2018  приказами Минфина России от 31.12.2016 г. № 257н, № 258н,  № 259н, № 260н, № 181н, 32н, 34н, 184н, 124н, 129н; Приказ Минфина России от 01.12.2010 № 157н; (до 01.01.2026) Приказ Минфина  России от 30.08.2024 № 121н (с 01.01.2026),  Приказ Минфина  России от 20.09.2024 № 132н (с 01.01.2026), Приказ Минфина  России от 20.09.2024 № 133н (с 01.01.2026), Приказ Минфина России от 30.12.2017 № 274н; Приказ Минфина России от 16.04.        2021 № 62н </t>
  </si>
  <si>
    <t xml:space="preserve">Статья 9 ФЗ от 06.12.2011 № 402-ФЗ; пункты 23,  28-34 Федерального стандарта , утв. Приказом Минфина России от 31.12.2016 г. № 256н (с 01.01.2018); Приказ Минфина России от 01.12.2010 № 157н; (до 01.01.2026);Приказ Минфина  России от 30.08.2024 № 121н (с 01.01.2026),  Приказ Минфина   России  от 20.09.2024 № 132н (с 01.01.2026), Приказ Минфина   России  от 20.09.2024 № 133н (с 01.01.2026), приказ Минфина России от 30.03.2015 № 52н;  приказ Минфина России от 15.04.2021 № 61н  </t>
  </si>
  <si>
    <t xml:space="preserve">Статья 10 ФЗ о 06.12.2011 № 402-ФЗ; пункты 20-27, 31-32 Федерального стандарта, утв. приказом Минфина России от 31.12.2016 г. № 256н (с 01.01.2018); Приказ Минфина России от 01.12.2010 № 157н; (до 01.01.2026); Приказ Минфина   России  от 30.08.2024 № 121н (с 01.01.2026),  Приказ Минфина   России  от 20.09.2024 № 132н (с 01.01.2026), Приказ Минфина   России  от 20.09.2024 № 133н (с 01.01.2026); приказ Минфина России от 30.03.2015 № 52н;                    приказ Минфина России от 15.04.2021 № 61н  </t>
  </si>
  <si>
    <t>величина искажения показателя бюджетной или бухгалтерской (финансовой) отчетности; влияющая на активы, и (или) обязательства, и (или) финансовый результат; сумма операций (фактов хозяйственной жизни), не оформленных надлежащими первичными учетными документами; сумма операций (фактов хозяйственной жизни), которые оформлены первичными учетными документами, но фактически не имели места</t>
  </si>
  <si>
    <t>величина искажения показателя бюджетной или бухгалтерской (финансовой) отчетности; влияющая на активы, и (или) обязательства, и (или) финансовый результат; сумма операций, не отраженных (необоснованно отраженных) в регистрах</t>
  </si>
  <si>
    <t xml:space="preserve">Статья 11 ФЗ от 06.12.2011 № 402-ФЗ;  пункт 20 Инструкции № 157н  (до 01.01.2026); Приказ Минфина России от 13.06.95 № 49 (до 31.03.2025); пункт 7 Инструкции №191н; Учетная политика объекта контроля; пункты 79-82 Федерального стандарта, утв. приказом Минфина России от 31.12.2016 № 256н (с 01.01.2018); пункты 6-14 Федерального стандарта , утв. приказом Минфина России от 31.12.2016 № 259н  (с 01,01.2018); пункт 9 Федерального стандарта, утв. приказом Минфина России от 31.12.2016 № 260н (с 01.01.2018); пункт 27 Федерального стандарта, утв. приказом Минфина России от 15.11.2019 № 181н; пункт 30 Федерального стандарта № 256н от 07.12.2018 приказ Минфина России от 13.01.2023 № 4н «Об утверждении Федерального стандарта бухгалтерского учета ФСБУ 28/2023 «Инвентаризация»;  приказ Минфина России от 30.03.2015 № 52н;                    приказ Минфина России от 15.04.2021 № 61н  </t>
  </si>
  <si>
    <t>Статья 11 ФЗ № 402-ФЗ, П.20 Инструкции № 157н (до 01.01.2026),  ; п.7 Инструкция № 191н; п. 27 Положения от 29.07.1998 №34н; пп. 1.5, 3.44, 3.45 Методических указаний от 13.06.1995 № 49 (до 31.03.2025) ; п.79, 81 п.9,81 Приказа Минфина России от 31.12.2016 № 256н Федеральный стандарт, утв. приказом Минфина России от 30.12.2017 № 274н, Учетная политика, ФСБУ 28/2023 «Инвентаризация»</t>
  </si>
  <si>
    <t>Статья 12 ФЗ от 06.12.2011 № 402-ФЗ; пункт 34 Федерального стандарта, утв. приказом Минфина России от 31.12.2016 № 256н (с 01.01.2018); Приказ Минфина России от 01.12.2010 № 157н (до 01.01.2026),  Приказ Минфина   России  от 30.08.2024 № 121н (с 01.01.2026),  Приказ Минфина   России  от 20.09.2024 № 132н (с 01.01.2026), Приказ Минфина   России  от 20.09.2024 № 133н (с 01.01.2026)</t>
  </si>
  <si>
    <t xml:space="preserve">Статья 19 ФЗ от6 декабря 2011 г. № 402-ФЗ;  пункт 18 Федерального стандарта, утв. приказом Минфина от 31.12.2016 № 256н (с 01.01.2018);  раздел 3 Инструкции № 33н,  Федеральный стандарт, утв. приказом Минфина России от 30.12.2017 № 274н; Учетная политика  </t>
  </si>
  <si>
    <t>Указание Банка России от 07.10.2013№ 3073-У (до 26.04.2020); Указание Банка России от 11.03.2014 № 3210-У; пункт 27, пункт 32   Федерального стандарта, утв. приказом Минфина России  от 31.12.2016 № 256н (с 01.01.2018)</t>
  </si>
  <si>
    <t>величина искажения показателя бюджетной или бухгалтерской (финансовой) отчетности; влияющая на активы, и (или) обязательства, и (или) финансовый результат; величина искажения денежного измерения (стоимостной оценки) объектов бухгалтерского учета</t>
  </si>
  <si>
    <t xml:space="preserve">величина искажения показателя бюджетной или бухгалтерской (финансовой) отчетности влияющая на активы, и (или) обязательства, и (или) финансовый результат  </t>
  </si>
  <si>
    <t>величина искажения показателя бюджетной или бухгалтерской (финансовой) отчетности; влияющая на активы, и (или) обязательства, и (или) финансовый результат;  сумма утраченных денежных средств в результате нарушения порядка работы с денежной наличностью и порядка ведения кассовых операций</t>
  </si>
  <si>
    <r>
      <t>величина искажения показателя бюджетной или бухгалтерской (финансовой) отчетности</t>
    </r>
    <r>
      <rPr>
        <vertAlign val="superscript"/>
        <sz val="12"/>
        <rFont val="Times New Roman"/>
        <family val="1"/>
        <charset val="204"/>
      </rPr>
      <t xml:space="preserve">7 </t>
    </r>
    <r>
      <rPr>
        <vertAlign val="superscript"/>
        <sz val="18"/>
        <rFont val="Times New Roman"/>
        <family val="1"/>
        <charset val="204"/>
      </rPr>
      <t>влияющая на активы, и (или) обязательства, и (или) финансовый результат</t>
    </r>
  </si>
  <si>
    <t xml:space="preserve">Статья 13, 14 ФЗ от 06.12.2011 № 402-ФЗ; пункты 5-14 Федерального стандарта, утв. приказом Минфина России от 31.12.2016 № 256н (с 01.01.2018); пункты 6-14 Федерального стандарта , утв. приказом Минфина России от 31.12.2016 № 260н (с 01.01.2018); Инструкция № 191н, утвержденная приказом Минфина России от 28.12.2010;  приказ Минфина России от 25.03.2011 № 33н;  приказ Минфина России от 29.07.       1998 № 34н; приказ Минфина России от 06.06.                   2019 № 85н (до 25.12.2025); приказ Минфина России от 29.11.2017 № 209н; Приказ Минфина России от 24.05.2022 № 82н;  Федеральный стандарт, утв. Приказом Минфина России от 24.05.2022 № 82н                                                                                                                                                                                                                                                                                                                   </t>
  </si>
  <si>
    <r>
      <t xml:space="preserve">Нарушение требований, предъявляемых к применению правил ведения  бюджетного (бухгалтерского) учета, </t>
    </r>
    <r>
      <rPr>
        <b/>
        <i/>
        <sz val="12"/>
        <rFont val="Times New Roman"/>
        <family val="1"/>
        <charset val="204"/>
      </rPr>
      <t>в том числе</t>
    </r>
    <r>
      <rPr>
        <sz val="12"/>
        <rFont val="Times New Roman"/>
        <family val="1"/>
        <charset val="204"/>
      </rPr>
      <t>:</t>
    </r>
    <r>
      <rPr>
        <strike/>
        <sz val="12"/>
        <rFont val="Times New Roman"/>
        <family val="1"/>
        <charset val="204"/>
      </rPr>
      <t xml:space="preserve"> </t>
    </r>
  </si>
  <si>
    <t xml:space="preserve">Часть 1 статьи 30 ФЗ от 06.12.2011 № 402-ФЗ; статьи 158, 162, 264.1, 264.2 БК РФ;приказ Минфина России от 01.12.2010 № 157н (до 01.01.2026); приказ Минфина России от 06.12.2010 № 162н; (до 01.01.2026);  Приказ Минфина России от 16.12.2010 № 174н (до 01.01.2026);     Приказ Минфина   России  от 30.08.2024 № 121н (с 01.01.2026),  Приказ Минфина   России  от 20.09.2024 № 132н (с 01.01.2026), Приказ Минфина   России  от 20.09.2024 № 133н (с 01.01.2026);  приказы Минфина России от 28.12.2010 № 191н, от 25.03.2011  № 33н; пункты15-34 Федерального стандарта , утв. приказом Минфина России от 31.12.2016 г. № 256н (с 01.01.2018); Федеральные стандарты, утв. Приказом Минфина России от 30.12.2017 № 275, 278, 277,  Федеральный стандарт, утв. Приказом Минфина России от 27.02.2018 № 32н,  Федеральные стандарты, утв. приказом Минфина от 31.01.2016 № 257н, № 258н, № 259н, № 260н (с 01.01.2018); Федеральные стандарты, утв. приказом Минфина России от 28.02.2018 № 37н;  приказ Минфина России от 16.12.2010 № 174н;(до 01.01.2026); приказ Минфина России от 29.07.  1998 № 34н; приказ Минфина России от 30.08.2024 № 121н (с 01.01.2026); приказ Минфина России от 20.09.2024 № 132н (с 01.01.2026); приказ Минфина России от 20.09.2024 № 133н (с 01.01.2026); Федеральный стандарт, утв. Приказом Минфина России от 15.06.2021 № 84н, Приказом Минфина России от 15.11.2019 № 181н                                                      </t>
  </si>
  <si>
    <t>Статьи 9,10 402-ФЗ; пункт 202, пункт 254 Инструкции №157н (до 01.01.2026); пункт 167 Инструкции № 191н; пункт 69 Инструкции № 33н; статьи 158, 162, 264.1, 264.2 БК РФ; Приказ Минфина России от 06.12.2010 № 162н; (до 01.01.2026);     Приказ Минфина  России от 30.08.2024 № 121н (с 01.01.2026),  Приказ Минфина  России от 20.09.2024 № 132н (с 01.01.2026), Приказ Минфина  России от 20.09.2024 № 133н (с 01.01.2026);     Федеральные стандарты, утв. приказом Минфина России от 31.12.2016 г. № 256н (с 01.01.2018),  № 257н, № 258н, № 259н, № 260н (с 01.01.2018); Федеральные стандарты № 275н, № 278н, 256н, 146н, 145н, 124н, 37н, утв. приказами Минфина России (с 01.01.2020); Приказ Минфина России от 28.12.2010 № 191н, от 25.03.2001 № 33н (с 01.01.2018); Федеральный стандарт, утв. Приказом Минфина России от 27.02.2018 № 32н, Методические рекомендации Минфина России от 30.12.2025 № 02-07-08/128491, Приказ Минфина России от 26.09.2024 № 139н</t>
  </si>
  <si>
    <t>НПА о порядке учета муниципального имущества; Инструкция №157н (до 01.01.2026);  Приказ Минфина   России  от 30.08.2024 № 121н (с 01.01.2026),  Приказ Минфина   России  от 20.09.2024 № 132н (с 01.01.2026), Приказ Минфина   России  от 20.09.2024 № 133н (с 01.01.2026);  Инструкция №191н; Инструкция №33н; МПА,статьи 9,10  Закона 402-ФЗ; пункт 202, пункт 254 Инструкции №157н; пункт 167 Инструкции № 191н; пункт 69 Инструкции № 33н; Федеральные стандарты, утв. приказом Минфина России от 31.12.2016 г. № № 259н, № 260н (с 01.01.2018); Федеральные стандарты, утв. приказом Минфина России от 27.02.2018 № 32н; от 29.06.2018 № 145н, от 30.05.2018 № 124н; приказ Минфина России от 25.03.2019 № 33н; Федеральный стандарт, утв. Приказом Минфина России от 15.06.2021 № 84н, Федеральный стандарт, утв. Приказом Минфина России от 15.11.2019 № 181н</t>
  </si>
  <si>
    <t>Пункт 86 Инструкции № 157н (до 01.01.2026); НПА о порядке учета муниципального имущества; п. 14 – п. 17 Приказ Минфина   России  от 30.08.2024 № 121н (с 01.01.2026);  Приказ Минфина   Приказ Минфина России от 01.12.2010 № 157н (до 01.01.2026); ; Приказ Минфина России от 06.12.2010 № 162н (до 01.01.2026);  Приказ Минфина России от 16.12.2010 № 174н (до 01.01.2026);     ,  Приказ Минфина   России  от 20.09.2024 № 132н (с 01.01.2026), Приказ Минфина   России  от 20.09.2024 № 133н (с 01.01.2026); Федеральные стандарты, утв. приказом Минфина России от 31.12.2016 г. № 256н (с 01.01.2018);  № 257н, № 258н, № 259н, № 260н (с 01.01.2018); Федеральный стандарт, утв. приказом Минфина России от 07.12.2018 № 256н;  Приказ Минфина России от 28.12.2010 № 191н, от 25.03.2011 № 33н, Федеральный стандарт, утв. приказом Минфина России от 15.11.2019 № 181н</t>
  </si>
  <si>
    <t>величина искажения показателя бюджетной или бухгалтерской (финансовой) отчетности влияющая на активы, и (или) обязательства, и (или) финансовый результат</t>
  </si>
  <si>
    <t>Пункт 23, пункт27, пункт47, пункт 48 Инструкции №157н (до 01.01.2026), п. 14 – п. 17 Приказ Минфина России от 30.08.2024 № 121н (с 01.01.2026); Приказ Минфина России от 06.12.2010 № 162н  (до 01.01.2026); Приказ Минфина  России от 20.09.2024 № 132н (с 01.01.2026), Приказ Минфина  России от 20.09.2024 № 133н (с 01.01.2026); Федеральные стандарты, утв. приказом Минфина России от 31.12.2016 г. № 257н (с 01.01.2018)</t>
  </si>
  <si>
    <t>Инструкция №157н (до 01.01.2026),  Инструкция 162н; (до 01.01.2026);  Приказ Минфина   России  от 30.08.2024 № 121н (с 01.01.2026),  Приказ Минфина   России  от 20.09.2024 № 132н (с 01.01.2026), Приказ Минфина   России  от 20.09.2024 № 133н (с 01.01.2026);  приказ Минфина России от 30.12.2017 № 274н; приказ Минфина России от 31.12.2016 № 256н; приказ Минфина России от 31.10.2000 № 94н; Учетная политика, утвержденная локальным актом организации, содержащая рабочий план счетов бухгалтерского учета.</t>
  </si>
  <si>
    <r>
      <t>кол-во, кол-во и тыс. рублей</t>
    </r>
    <r>
      <rPr>
        <b/>
        <vertAlign val="superscript"/>
        <sz val="12"/>
        <rFont val="Times New Roman"/>
        <family val="1"/>
        <charset val="204"/>
      </rPr>
      <t>11</t>
    </r>
    <r>
      <rPr>
        <sz val="12"/>
        <rFont val="Times New Roman"/>
        <family val="1"/>
        <charset val="204"/>
      </rPr>
      <t xml:space="preserve">  </t>
    </r>
  </si>
  <si>
    <t>Приказ Минфина России от 31.12.2016 № 256н; приказ Минфина России от 30.12.2017 № 274н; приказ Минфина России от 13.06.1995 № 49; Приказ Минфина России от 30.03.2015 № 52н; Учетная политика; договор о материальной ответственности(до 31.03.2025); Федеральный стандарт, утв. приказом Минфина России от 30.12.2017 № 274н, Учетная политика, ФСБУ 28/2023 «Инвентаризация» Приказ Минфина России от 30.03.2015 № 52н; Учетная политика; договор о материальной ответственности</t>
  </si>
  <si>
    <t>Непроведение обязательного аудита бухгалтерской отчетности организаций согласно законодательству Российской Федерации</t>
  </si>
  <si>
    <t>ПП РФ от 16.07.2007 № 447; статьи 263, 2611 ФЗ                       от 06.10.1999 № 184-ФЗ (до 01.01.2023); статья 51 ФЗ от 06.10.2003 г. № 131-ФЗ ; Приказ Минэкономразвития РФ от 30.08.2011 №424  (до 06.02.2024); статьи 55 - 57 ФЗ от 21.12.2021 № 414-ФЗ; статья 64 ФЗ от 20.03.2025 № 33-ФЗ; приказ Минфина России  от 10.10.2023 № 163н; (до 16.02.2023); Приказ Минфина России от 10 октября 2023 г. N 163н , Положение о порядке учета и ведения реестра  муниципального имущества муниципального образования, утвержденное МПА</t>
  </si>
  <si>
    <t>ФЗ от 27.07.2010 № 210-ФЗ;   статьи 263, 2611 ФЗ                          от 06.10.1999  № 184-ФЗ (до 01.01.2023); статья 51 ФЗ от 06.10.2003              № 131-ФЗ; приказ МЭР РФ                       от 30.08. 2011 № 424; ПП РФ от 16.07.2007 № 447, статьи 55 - 57 ФЗ от 21.12.2021 № 414-ФЗ; статья 64 ФЗ от 20.03.2025 № 33-ФЗ; 
приказ Минфина России от 10.10.2023 № 163н; Порядок предоставления информации из реестра муниципального имущества, утвержденный МПА</t>
  </si>
  <si>
    <t>ПП РФ от 16.07.2007№ 447      ; статьи 263, 2611 ФЗ                       от 06.10.1999 № 184-ФЗ   (до 01.01.2023); статья 51 ФЗ от 06.10.2003 № 131-ФЗ ; приказ МЭР РФ                       от 30.08.2011№ 424, статьи 55 - 57 ФЗ от 21.12.2021 № 414-ФЗ; статья 64 ФЗ от 20.03.2025 № 33-ФЗ; 
приказ Минфина России от 10.10.2023 № 163н; 
 Положения об учете муниципального имущества  МО МПА</t>
  </si>
  <si>
    <t xml:space="preserve">Статьи 131, 164, 551, 609, 651   ГК     РФ, статья 4 ФЗ от 2.07.1997 № 122-ФЗ (до 01.01.2020), статьи 1,  15 ФЗ от 13.07.2015 г. № 218-ФЗ         </t>
  </si>
  <si>
    <t xml:space="preserve">  Статьи 11–26 ФЗ от 21.12.2001 г. № 178-ФЗ,       ПП РФ от 27.08.2012. № 860         ПП РФ от 12.08.2002  № 585  (до 29.10.2019), ПП РФ от 12.08.2002 № 584 (до 29.10.2019),  ПП РФ от 28.11.2002 №845,  ПП РФ от 22.07.2002 № 549 (до 30.09.2019),  ПП РФ от 09.07.               2002 № 512; ПП РФ от 25.08.2015 № 884; статья 4 ФЗ от 22.07.2008 № 159-ФЗ, ПП РФ от 27.08.2012 № 860; Положение об организации продажи муниципального имущества без объявления цены, утвержденный МПА</t>
  </si>
  <si>
    <t xml:space="preserve">Статья 672  ГК     РФ статьи 2, 57, 91.1, 99, 104, 105   109.1 ЖК РФ  </t>
  </si>
  <si>
    <r>
      <t xml:space="preserve">Неправомерное предоставление в аренду, безвозмездное пользование, доверительное управление,  залог  объектов государственного (муниципального) имущества, в том числе предоставление государственного (муниципального) имущества в пользование без оформления договорных отношений, с несоблюдением требований к оформлению  договорных отношений, с превышением полномочий,  неправомерное отчуждение имущества (за исключением нарушений, указанных в иных пунктах классификатора), </t>
    </r>
    <r>
      <rPr>
        <b/>
        <i/>
        <sz val="12"/>
        <rFont val="Times New Roman"/>
        <family val="1"/>
        <charset val="204"/>
      </rPr>
      <t>в том числе:</t>
    </r>
  </si>
  <si>
    <t xml:space="preserve">Статьи 11, 11.1, 15, 16, 17.1, 19   ФЗ от 26.07.2006 № 135-ФЗ  статья 8, глава 2 ФЗ    от 29.07.1998 № 135-ФЗ,  статья 161, главы 34, 36, 53  ГК РФ; ПП РФ от 12.08.2011 № 677  </t>
  </si>
  <si>
    <t xml:space="preserve">  статья 50 ФЗ от 06.10.2003  № 131-ФЗ, Постановление Верховного Совета РФ от 27.12.1991  № 3020-1 статьи 55 - 57  ФЗ от 21.12.2021 № 414-ФЗ;
статья 64 ФЗ от 20.03.2025 № 33-ФЗ 
</t>
  </si>
  <si>
    <t>Несоблюдение порядка предоставления в аренду земельных участков</t>
  </si>
  <si>
    <t>Статьи 22, 39.6, 39.7, 39.8, 39.17    ЗК      РФ,   глава 34  ГК     РФ</t>
  </si>
  <si>
    <t>Несоблюдение порядка организации и проведения аукционов по продаже земельного участка, находящегося  в государственной или муниципальной собственности, либо аукционов на право на заключения договора аренды земельного участка, находящегося  в государственной или муниципальной собственности,   в том числе  для жилищного строительства</t>
  </si>
  <si>
    <t>Статьи 39.8, 39.10, 39.11, 39.13, 39.16, 39.12, 39.14, 39.17 39.18 ЗК      РФ</t>
  </si>
  <si>
    <t xml:space="preserve"> Статьи 3, 8, 10,  Глава 3 ФЗ от 21.07.2005 № 115-ФЗ "О концессионных соглашениях"</t>
  </si>
  <si>
    <t xml:space="preserve">кол-во,   кол-во и тыс. рублей </t>
  </si>
  <si>
    <t xml:space="preserve">Статьи 7.32.4, 19.9  КоАП  РФ (применяется в отношении нарушений, совершенных до 1 марта 2025 года) &lt;4&gt;;
 статья 7.30.5 КоАП РФ 
(применяется в отношении нарушений, совершенных с 1 марта 2025 года) &lt;4&gt;
</t>
  </si>
  <si>
    <t xml:space="preserve">ПП РФ от 12.04.2013 № 327 ; приказ Министерства науки и высшего образования РФ от 25.09.2020 № 1234; ФЗ от 29.12.1994 № 77-ФЗ Приказ Миннауки России от 06.02.2023 № 108 </t>
  </si>
  <si>
    <t>Несоблюдения требований, в соответствии с которыми государственный или муниципальный контракт (договор) заключается на основе заказа на поставку товаров для государственных или муниципальных нужд, размещаемого в порядке, предусмотренном законодательством о контрактной системе в сфере закупок  на поставки товаров, выполнение работ, оказание услуг для обеспечения  государственных и муниципальных нужд</t>
  </si>
  <si>
    <t>Несоблюдение порядка заключения государственного или муниципального контракта (договора) на поставку товаров, выполнение работ, оказание услуг для государственных или муниципальных нужд (за исключением нарушений, указанных в иных пунктах классификатора)</t>
  </si>
  <si>
    <t xml:space="preserve">часть 3 статьи 7.32 КоАП РФ 4 (применяется в отношении нарушений, совершенных до 1 марта 2025 года) &lt;4&gt;
  часть 2 статьи 7.30.2 КоАП РФ
(применяется в отношении нарушений, совершенных с 1 марта 2025 года) &lt;4&gt;
</t>
  </si>
  <si>
    <r>
      <t>статьи 7.29</t>
    </r>
    <r>
      <rPr>
        <vertAlign val="superscript"/>
        <sz val="12"/>
        <rFont val="Times New Roman"/>
        <family val="1"/>
        <charset val="204"/>
      </rPr>
      <t>2</t>
    </r>
    <r>
      <rPr>
        <sz val="12"/>
        <rFont val="Times New Roman"/>
        <family val="1"/>
        <charset val="204"/>
      </rPr>
      <t xml:space="preserve"> и 7.32 КоАП РФ </t>
    </r>
    <r>
      <rPr>
        <vertAlign val="superscript"/>
        <sz val="12"/>
        <rFont val="Times New Roman"/>
        <family val="1"/>
        <charset val="204"/>
      </rPr>
      <t>4</t>
    </r>
    <r>
      <rPr>
        <sz val="12"/>
        <rFont val="Times New Roman"/>
        <family val="1"/>
        <charset val="204"/>
      </rPr>
      <t xml:space="preserve">          (применяются в отношении нарушений, совершенных до 1 марта 2025 года) &lt;4&gt;
части 1 и 2 статьи 7.30.2 КоАП РФ
(применяются в отношении нарушений, совершенных с 1 марта 2025 года) &lt;4&gt;</t>
    </r>
    <r>
      <rPr>
        <vertAlign val="superscript"/>
        <sz val="12"/>
        <rFont val="Times New Roman"/>
        <family val="1"/>
        <charset val="204"/>
      </rPr>
      <t xml:space="preserve">
</t>
    </r>
  </si>
  <si>
    <r>
      <t xml:space="preserve">Статья 7.30 КоАП РФ </t>
    </r>
    <r>
      <rPr>
        <vertAlign val="superscript"/>
        <sz val="12"/>
        <rFont val="Times New Roman"/>
        <family val="1"/>
        <charset val="204"/>
      </rPr>
      <t xml:space="preserve">4  </t>
    </r>
    <r>
      <rPr>
        <sz val="12"/>
        <rFont val="Times New Roman"/>
        <family val="1"/>
        <charset val="204"/>
      </rPr>
      <t xml:space="preserve">(применяется в отношении нарушений, совершенных до 1 марта 2025 года) &lt;4&gt;
 части 1 и 5 статьи 7.30.1 КоАП РФ
(применяются в отношении нарушений, совершенных с 1 марта 2025 года) &lt;4&gt;
</t>
    </r>
  </si>
  <si>
    <t xml:space="preserve">Статья 19  ФЗ от 05.04.2013  № 44-ФЗ,  ПП РФ от 20.10.2014 № 1084; ПП РФ от 2 сентября 2015 г. № 927; ведомственные акты в сфере нормирования
 </t>
  </si>
  <si>
    <r>
      <t xml:space="preserve">часть 3 статьи 7.30 КоАП РФ </t>
    </r>
    <r>
      <rPr>
        <vertAlign val="superscript"/>
        <sz val="12"/>
        <rFont val="Times New Roman"/>
        <family val="1"/>
        <charset val="204"/>
      </rPr>
      <t>4</t>
    </r>
    <r>
      <rPr>
        <sz val="12"/>
        <rFont val="Times New Roman"/>
        <family val="1"/>
        <charset val="204"/>
      </rPr>
      <t xml:space="preserve">  (применяется в отношении нарушений, совершенных до 1 марта 2025 года) &lt;4&gt;
часть 2 статьи 7.30.1 КоАП РФ
(применяется в отношении нарушений, совершенных с 1 марта 2025 года) &lt;4&gt;
</t>
    </r>
  </si>
  <si>
    <r>
      <t>часть 3 статьи 7.29</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 xml:space="preserve">4 </t>
    </r>
    <r>
      <rPr>
        <sz val="12"/>
        <rFont val="Times New Roman"/>
        <family val="1"/>
        <charset val="204"/>
      </rPr>
      <t>(применяется в отношении нарушений, совершенных до 1 марта 2025 года) &lt;4&gt;</t>
    </r>
  </si>
  <si>
    <t xml:space="preserve">Части 1, 4 статьи 7.29.3, часть 3 статьи 7.30 КоАП РФ &lt;4&gt; (применяется в отношении нарушений, совершенных до 1 марта 2025 года) &lt;4&gt;
 части 1 и 5 статьи 7.30.1 КоАП РФ
(применяются в отношении нарушений, совершенных с 1 марта 2025 года) &lt;4&gt;
</t>
  </si>
  <si>
    <t xml:space="preserve">Статья 7.29 КоАП РФ &lt;4&gt; (применяется в отношении нарушений, совершенных до 1 марта 2025 года) &lt;4&gt;
 часть 4 статьи 7.30.1 КоАП РФ
(применяется в отношении нарушений, совершенных с 1 марта 2025 года) &lt;4&gt;
</t>
  </si>
  <si>
    <t xml:space="preserve">Часть 4 статьи 7.30 КоАП РФ &lt;4&gt; (применяется в отношении нарушений, совершенных до 1 марта 2025 года) &lt;4&gt;
части 5 и 6 статьи 7.30.1 КоАП РФ
(применяются в отношении нарушений, совершенных с 1 марта 2025 года) &lt;4&gt;
</t>
  </si>
  <si>
    <t xml:space="preserve">Часть 4.1 статьи 7.30 КоАП РФ &lt;4&gt; (применяется в отношении нарушений, совершенных до 1 марта 2025 года) &lt;4&gt;
части 5 и 6 статьи 7.30.1 КоАП РФ
(применяются в отношении нарушений, совершенных с 1 марта 2025 года)
</t>
  </si>
  <si>
    <t xml:space="preserve">Части 1 - 1.4, 3, 8 статьи 7.30 КоАП РФ &lt;4&gt; (применяются в отношении нарушений, совершенных до 1 марта 2025 года) &lt;4&gt;
части 5, 6 и 9 статьи 7.30.1 КоАП РФ
(применяются в отношении нарушений, совершенных с 1 марта 2025 года) &lt;4&gt;
</t>
  </si>
  <si>
    <t xml:space="preserve">Часть 4.2 статьи 7.30 КоАП РФ &lt;4&gt; (применяется в отношении нарушений, совершенных до 1 марта 2025 года) &lt;4&gt;
 части 5 и 6 статьи 7.30.1 КоАП РФ
(применяются в отношении нарушений, совершенных с 1 марта 2025 года)
</t>
  </si>
  <si>
    <t xml:space="preserve">Не включение в контракт (договор) обязательных условий  и (или) включение в контракт (договор) требований, не установленных законодательством Российской Федерации                                                            </t>
  </si>
  <si>
    <t>статьи 781, 782 БК РФ; статья 432  ГК     РФ; статьи   23, 30, 34, 93, 94, 96, 108–1114     ФЗ от 05.04.2013  № 44-ФЗ; статьи 6, 7 и 71 ФЗ              от 29.12.2012 №275-ФЗ;       ПП РФ от 26.12.2013 № 1275;РП РФ от 16.01.2018 г. № 21-р (до 1 января 2022 года); статьи 781 и 782 БК РФ; статья 432  ГК  РФ; статьи 23, 25, 30, 34, 93, 94, 95, 96, 108–1114  ФЗ от 05.04.2013  № 44-ФЗ; статьи 6, 7 и 71 ФЗ              от 29.12.2012 № 275-ФЗ                                   ; ПП РФ от 26.12.2013 № 1275   ; РП РФ от 16 января 2018 г. № 21-р  (с 1 января 2022 года); (до 17.11.2023);  ПП РФ от 29.06.2023 № 1066</t>
  </si>
  <si>
    <r>
      <rPr>
        <strike/>
        <sz val="12"/>
        <rFont val="Times New Roman"/>
        <family val="1"/>
        <charset val="204"/>
      </rPr>
      <t xml:space="preserve">Часть 4.2 статьи 7.30 КоАП РФ &lt;4&gt;  </t>
    </r>
    <r>
      <rPr>
        <sz val="12"/>
        <rFont val="Times New Roman"/>
        <family val="1"/>
        <charset val="204"/>
      </rPr>
      <t xml:space="preserve">Части 1, 2 статьи 7.32 КоАП РФ
(применяются в отношении нарушений, совершенных до 1 марта 2025 года) &lt;4&gt;
части 1 и 2 статьи 7.30.2 КоАП РФ
(применяются в отношении нарушений, совершенных с 1 марта 2025 года)
</t>
    </r>
  </si>
  <si>
    <t xml:space="preserve">Часть 4 статьи 7.30 КоАП РФ &lt;4&gt; (применяется в отношении нарушений, совершенных до 1 марта 2025 года) &lt;4&gt;
часть 7 статьи 7.30.1 КоАП РФ
(применяется в отношении нарушений, совершенных с 1 марта 2025 года)
</t>
  </si>
  <si>
    <t xml:space="preserve">Части 4.2, 11 статьи 7.30 КоАП РФ &lt;4&gt; (применяются в отношении нарушений, совершенных до 1 марта 2025 года) &lt;4&gt;
части 5 и 11 статьи 7.30.1 КоАП РФ
(применяются в отношении нарушений, совершенных с 1 марта 2025 года)
</t>
  </si>
  <si>
    <t xml:space="preserve">Части 1 - 2 статьи 7.32 КоАП РФ &lt;4&gt; (применяются в отношении нарушений, совершенных до 1 марта 2025 года) &lt;4&gt;
части 1, 2 и 4 статьи 7.30.2 КоАП РФ
(применяются в отношении нарушений, совершенных с 1 марта 2025 года) &lt;4&gt;
</t>
  </si>
  <si>
    <t xml:space="preserve">Часть 3 статьи 7.32 КоАП РФ &lt;4&gt;  (применяется в отношении нарушений, совершенных до 1 марта 2025 года) &lt;4&gt;
 часть 2 статьи 7.30.2 КоАП РФ
(применяется в отношении нарушений, совершенных с 1 марта 2025 года) &lt;4&gt;
</t>
  </si>
  <si>
    <t xml:space="preserve">Статья 7.29 КоАП РФ &lt;4&gt; (применяется в отношении нарушений, совершенных до 1 марта 2025 года) &lt;4&gt;
часть 4 статьи 7.30.1 КоАП РФ
(применяется в отношении нарушений, совершенных с 1 марта 2025 года) &lt;4&gt;
</t>
  </si>
  <si>
    <t xml:space="preserve">Статья 93  ФЗ от 05.04.2013  № 44-ФЗ      статьи 15, 16 ФЗ от 26.07.2006 № 135-ФЗ; 
ПП от 06.08.2020 № 1193 
</t>
  </si>
  <si>
    <t xml:space="preserve">Часть 4 статьи 7.30  части 1, 2 статьи 7.31.1 КоАП РФ &lt;4&gt; (применяются в отношении нарушений, совершенных до 1 марта 2025 года) &lt;4&gt;
части 5, 6 и 8 статьи 7.30.1, части 1, 2 и 4 статьи 7.30.2 КоАП РФ
(применяются в отношении нарушений, совершенных с 1 марта 2025 года) &lt;4&gt;
</t>
  </si>
  <si>
    <t xml:space="preserve">Части 2 - 2.1, 6 статьи 7.30 КоАП РФ &lt;4&gt;  (применяются в отношении нарушений, совершенных до 1 марта 2025 года) &lt;4&gt;
 часть 7 статьи 7.30.1 КоАП РФ
(применяется в отношении нарушений, совершенных с 1 марта 2025 года) &lt;4&gt;
</t>
  </si>
  <si>
    <t xml:space="preserve">Статьи 32  ФЗ от 05.04.2013  № 44-ФЗ; ПП РФ от 28.11.2013 № 1085 (до 1 января 2022 года), ПП РФ от 31.12.2021 № 2604;   статьи 32, 48, 49, 50, 52, 73, 74, 75, 76, 77  ФЗ от 05.04.2013  № 44-ФЗ; ПП РФ от 28.11.2013  № 1085 (с 1 января 2022 года); ПП РФ от 31.12.2021 № 2604 </t>
  </si>
  <si>
    <t xml:space="preserve">Части 2, 7 статьи 7.30 КоАП РФ &lt;4&gt;  применяются в отношении нарушений, совершенных до 1 марта 2025 года) &lt;4&gt;
часть 7 статьи 7.30.1 КоАП РФ
(применяется в отношении нарушений, совершенных с 1 марта 2025 года) &lt;4&gt;
</t>
  </si>
  <si>
    <t xml:space="preserve">Части 1, 1.1, 1.2, 2.1, 3, части 13 - 14 статьи 7.30 КоАП РФ &lt;4&gt; (применяются в отношении нарушений, совершенных до 1 марта 2025 года) &lt;4&gt;
 части 5, 7 и 9 статьи 7.30.1, часть 2 статьи 7.302 КоАП РФ
(применяются в отношении нарушений, совершенных с 1 марта 2025 года) &lt;4&gt;
</t>
  </si>
  <si>
    <t xml:space="preserve">Части 4 - 5 статьи 7.32 КоАП РФ &lt;4&gt; (применяются в отношении нарушений, совершенных до 1 марта 2025 года) &lt;4&gt;
части 3 и 4 статьи 7.30.2 КоАП РФ
(применяются в отношении нарушений, совершенных с 1 марта 2025 года) &lt;4&gt;
</t>
  </si>
  <si>
    <t xml:space="preserve">Часть 6 статьи 7.32 КоАП РФ &lt;4&gt; (применяется в отношении нарушений, совершенных до 1 марта 2025 года) &lt;4&gt;
часть 9 статьи 7.30.2 КоАП РФ
(применяется в отношении нарушений, совершенных с 1 марта 2025 года) &lt;4&gt;
</t>
  </si>
  <si>
    <r>
      <t>часть 8 статьи 7.32 КоАП РФ &lt;4&gt; ,                                                       статья 7.32</t>
    </r>
    <r>
      <rPr>
        <vertAlign val="superscript"/>
        <sz val="12"/>
        <rFont val="Times New Roman"/>
        <family val="1"/>
        <charset val="204"/>
      </rPr>
      <t>6</t>
    </r>
    <r>
      <rPr>
        <sz val="12"/>
        <rFont val="Times New Roman"/>
        <family val="1"/>
        <charset val="204"/>
      </rPr>
      <t xml:space="preserve"> КоАП РФ&lt;4&gt; (применяется в отношении нарушений, совершенных до 1 марта 2025 года) &lt;4&gt;
 часть 5 статьи 7.30.2 КоАП РФ
(применяется в отношении нарушений, совершенных с 1 марта 2025 года) &lt;4&gt;
</t>
    </r>
  </si>
  <si>
    <t xml:space="preserve"> объем средств в размере перечисленного аванса при отсутствии заключенных с соисполнителями договоров, исполненного обязательства; расчетный размер неустойки (штрафа, пени) в адрес заказчика за несвоевременное исполнение им обязательств по контракту (договору);сумма невозвращенного обеспечения контракта (договора) 
объем просроченной (сомнительной) дебиторской задолженности, сложившейся по расторгнутым контрактам (договорам) в части основного долга по причине банкротства подрядной организации (организация признана банкротом)
</t>
  </si>
  <si>
    <t xml:space="preserve">Часть 7 статьи 7.32, статьи 7.32.1, 7.32.5 КоАП РФ&lt;4&gt; (применяются в отношении нарушений, совершенных до 1 марта 2025 года) &lt;4&gt;
части 6, 7, 8 и 10 статьи 7.30.2, статья 7.30.3 КоАП РФ
(применяются в отношении нарушений, совершенных с 1 марта 2025 года) &lt;4&gt;
</t>
  </si>
  <si>
    <t>объем средств, оплаченных в результате приемки поставленного товара, оказанных услуг, выполненных работ, не соответствующих условиям государственного контракта; объем средств на выполнение работ (оказание услуг), не предусмотренных контрактом (договором), направленных на устранение последствий приемки и оплаты выполненных работ, оказанных услуг, не соответствующих условиям контрактов (договоров) (например, расходы на демонтаж строительных элементов, не предусмотренных проектной документацией) сумма излишней оплаты по контракту (договору) в результате оплаты выполненных и принятых работ без пропорционального удержания (вычета) из сумм платежей, соответствующей части предоставленного аванса</t>
  </si>
  <si>
    <t xml:space="preserve">часть 10 статьи 7.32 КоАП РФ 4 (применяется в отношении нарушений, совершенных до 1 марта 2025 года) &lt;4&gt;
части 7 и 10 статьи 7.30.2, статья 7.30.3 КоАП РФ 
(применяются в отношении нарушений, совершенных с 1 марта 2025 года) &lt;4&gt;
</t>
  </si>
  <si>
    <t xml:space="preserve">Статьи 95, 103, 104  ФЗ от 05.04.2013  № 44-ФЗ;     ПП РФ от 28.11.2013 № 1084,ПП РФ от 25.11.2013 № 1062; ПП РФ от 30.06.2021 № 1078;приказ Минфина России от 19.07.2019 № 113н (до 05.04.2022);    ПП РФ от 27.01.2022 № 60 </t>
  </si>
  <si>
    <t xml:space="preserve">Часть 9 статьи 7.32.3 КоАП РФ &lt;4&gt; (применяется в отношении нарушений, совершенных до 1 марта 2025 года) &lt;4&gt;
статья 7.30.4 КоАП РФ
(применяется в отношении нарушений, совершенных с 1 марта 2025 года) &lt;4&gt;
</t>
  </si>
  <si>
    <t xml:space="preserve">Часть 2 статьи 7.31 КоАП РФ &lt;4&gt; (применяется в отношении нарушений, совершенных до 1 марта 2025 года) &lt;4&gt;
часть 9 статьи 7.30.1 КоАП РФ
(применяется в отношении нарушений, совершенных с 1 марта 2025 года) &lt;4&gt;
</t>
  </si>
  <si>
    <r>
      <t>части 4–6 статьи 7.32</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 xml:space="preserve">&lt;4&gt; </t>
    </r>
    <r>
      <rPr>
        <sz val="12"/>
        <rFont val="Times New Roman"/>
        <family val="1"/>
        <charset val="204"/>
      </rPr>
      <t xml:space="preserve">(применяются в отношении нарушений, совершенных до 1 марта 2025 года) &lt;4&gt;
части 2 - 4 статьи 7.30.4 КоАП РФ
(применяются в отношении нарушений, совершенных с 1 марта 2025 года)  
</t>
    </r>
  </si>
  <si>
    <t xml:space="preserve">часть 3 статьи 7.30  КоАП РФ &lt;4&gt; (применяются в отношении нарушений, совершенных до 1 марта 2025 года) &lt;4&gt;
часть 5 ст. 7.30.1 КоАП РФ (применяются в отношении нарушений, совершенных с 1 марта 2025 года) 
</t>
  </si>
  <si>
    <r>
      <t>статья 19.7</t>
    </r>
    <r>
      <rPr>
        <vertAlign val="superscript"/>
        <sz val="12"/>
        <rFont val="Times New Roman"/>
        <family val="1"/>
        <charset val="204"/>
      </rPr>
      <t>2-1</t>
    </r>
    <r>
      <rPr>
        <sz val="12"/>
        <rFont val="Times New Roman"/>
        <family val="1"/>
        <charset val="204"/>
      </rPr>
      <t xml:space="preserve"> КоАП РФ </t>
    </r>
    <r>
      <rPr>
        <vertAlign val="superscript"/>
        <sz val="12"/>
        <rFont val="Times New Roman"/>
        <family val="1"/>
        <charset val="204"/>
      </rPr>
      <t xml:space="preserve">&lt;4&gt; </t>
    </r>
    <r>
      <rPr>
        <sz val="12"/>
        <rFont val="Times New Roman"/>
        <family val="1"/>
        <charset val="204"/>
      </rPr>
      <t xml:space="preserve">(применяется в отношении нарушений, совершенных до 1 марта 2025 года) &lt;4&gt;
часть 4 статьи 7.30.4 КоАП рф
(применяется в отношении нарушений, совершенных с 1 марта 2025 года) &lt;4&gt;
</t>
    </r>
  </si>
  <si>
    <r>
      <t>части 1–3, 7, 8 статьи 7.32</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&lt;4&gt;</t>
    </r>
    <r>
      <rPr>
        <sz val="12"/>
        <rFont val="Times New Roman"/>
        <family val="1"/>
        <charset val="204"/>
      </rPr>
      <t xml:space="preserve"> (применяются в отношении нарушений, совершенных до 1 марта 2025 года) &lt;4&gt;
статья 7.30.4 КоАП РФ
(применяется в отношении нарушений, совершенных с 1 марта 2025 года) &lt;4&gt;
</t>
    </r>
  </si>
  <si>
    <t xml:space="preserve">статьи 14,  ФЗ от 05.04.2013  № 44-ФЗ; ПП РФ от 03.12.2020 № 2014 (до 01.01.2025); ПП РФ от 23.12.2024 № 1875 </t>
  </si>
  <si>
    <t xml:space="preserve">часть 9 статьи 7.32 КоАП РФ&lt;4&gt; (применяется в отношении нарушений, совершенных до 1 марта 2025 года) &lt;4&gt;
часть 6 статьи 7.30.2 КоАП РФ правонарушениях
(применяется в отношении нарушений, совершенных с 1 марта 2025 года) &lt;4&gt;
</t>
  </si>
  <si>
    <r>
      <t>часть 9 статьи  7.32.3 КоАП РФ</t>
    </r>
    <r>
      <rPr>
        <vertAlign val="superscript"/>
        <sz val="12"/>
        <rFont val="Times New Roman"/>
        <family val="1"/>
        <charset val="204"/>
      </rPr>
      <t xml:space="preserve">&lt;4&gt;  </t>
    </r>
    <r>
      <rPr>
        <sz val="12"/>
        <rFont val="Times New Roman"/>
        <family val="1"/>
        <charset val="204"/>
      </rPr>
      <t xml:space="preserve">(применяется в отношении нарушений, совершенных до 1 марта 2025 года) &lt;4&gt;
статья 7.30.4 КоАП РФ
(применяется в отношении нарушений, совершенных с 1 марта 2025 года) &lt;4&gt;
</t>
    </r>
  </si>
  <si>
    <r>
      <t>статьи 14–20</t>
    </r>
    <r>
      <rPr>
        <vertAlign val="superscript"/>
        <sz val="12"/>
        <rFont val="Times New Roman"/>
        <family val="1"/>
        <charset val="204"/>
      </rPr>
      <t>13</t>
    </r>
    <r>
      <rPr>
        <sz val="12"/>
        <rFont val="Times New Roman"/>
        <family val="1"/>
        <charset val="204"/>
      </rPr>
      <t>, 22–23</t>
    </r>
    <r>
      <rPr>
        <vertAlign val="superscript"/>
        <sz val="12"/>
        <rFont val="Times New Roman"/>
        <family val="1"/>
        <charset val="204"/>
      </rPr>
      <t>1</t>
    </r>
    <r>
      <rPr>
        <sz val="12"/>
        <rFont val="Times New Roman"/>
        <family val="1"/>
        <charset val="204"/>
      </rPr>
      <t xml:space="preserve"> ФЗ              от 21.07.2007 № 185-ФЗ,  ФЗ от 29.07.2017 № 218-ФЗ </t>
    </r>
  </si>
  <si>
    <r>
      <t>статьи 14, 16–20</t>
    </r>
    <r>
      <rPr>
        <vertAlign val="superscript"/>
        <sz val="12"/>
        <rFont val="Times New Roman"/>
        <family val="1"/>
        <charset val="204"/>
      </rPr>
      <t>13</t>
    </r>
    <r>
      <rPr>
        <sz val="12"/>
        <rFont val="Times New Roman"/>
        <family val="1"/>
        <charset val="204"/>
      </rPr>
      <t>, 22–23</t>
    </r>
    <r>
      <rPr>
        <vertAlign val="superscript"/>
        <sz val="12"/>
        <rFont val="Times New Roman"/>
        <family val="1"/>
        <charset val="204"/>
      </rPr>
      <t>1</t>
    </r>
    <r>
      <rPr>
        <sz val="12"/>
        <rFont val="Times New Roman"/>
        <family val="1"/>
        <charset val="204"/>
      </rPr>
      <t xml:space="preserve"> ФЗ              от 21.07.2007              № 185-ФЗ, ФЗ от 29.07.2017 № 218-ФЗ     </t>
    </r>
  </si>
  <si>
    <r>
      <t>статьи 7</t>
    </r>
    <r>
      <rPr>
        <vertAlign val="superscript"/>
        <sz val="12"/>
        <rFont val="Times New Roman"/>
        <family val="1"/>
        <charset val="204"/>
      </rPr>
      <t>1</t>
    </r>
    <r>
      <rPr>
        <sz val="12"/>
        <rFont val="Times New Roman"/>
        <family val="1"/>
        <charset val="204"/>
      </rPr>
      <t>, 7</t>
    </r>
    <r>
      <rPr>
        <vertAlign val="superscript"/>
        <sz val="12"/>
        <rFont val="Times New Roman"/>
        <family val="1"/>
        <charset val="204"/>
      </rPr>
      <t>2</t>
    </r>
    <r>
      <rPr>
        <sz val="12"/>
        <rFont val="Times New Roman"/>
        <family val="1"/>
        <charset val="204"/>
      </rPr>
      <t xml:space="preserve"> ФЗ от 12.01.1996 № 7-ФЗ; статья 21 ФЗ от 2.07.2007 № 185-ФЗ   ; ПП РФ от 21.12.2011 № 1080, ФЗ от 29.07.2017 № 218-ФЗ; </t>
    </r>
  </si>
  <si>
    <t xml:space="preserve">Статья  20.3, 67, 99, 129 ФЗ от 26.10.2002 г. № 127-ФЗ    </t>
  </si>
  <si>
    <t xml:space="preserve">Статья  20.3, 67, 99, 129  ФЗ от 26.10.2002 № 127-ФЗ    </t>
  </si>
  <si>
    <t>Пункт 2 статьи 78.1 БК РФ; закон (решение) о бюджете; НПА Правительства РФ, высшего исполнительного органа государственной власти субъекта РФ, МПА (или нормативные правовые акты (муниципальные правовые акты) уполномоченных ими органов); статьи 3, 6 ФЗ от 16.10.2012 № 174-ФЗ; ПП РФ от 18.09.2020 № 1492; ПП РФ от 09.12.2017 г. № 1496; ПП РФ от 25.10.2023 № 1780; ПП РФ от 25.10.2023 № 1781; ПП РФ от 25.10.2023 № 1782; Приказ Минфина России от 27.04.2024 № 53н Соглашение о предоставлении субсидии, в том числе в виде имущественного взноса</t>
  </si>
  <si>
    <t>Пункт 2 статьи 78.1 БК РФ; закон (решение) о бюджете; НПА Правительства РФ, высшего исполнительного органа государственной власти субъекта РФ, МПА (или нормативные правовые акты (муниципальные правовые акты) уполномоченных ими органов); ПП РФ от 09.12.2017  № 1496; ПП РФ от 25.10.2023 № 1780; ПП РФ от 25.10.2023 № 1781;  Соглашение о предоставлении средств субсидии, в том числе в виде имущественного взноса</t>
  </si>
  <si>
    <t>Расходование (использование) юридическими лицами (за исключением государственных (муниципальных) учреждений), индивидуальными предпринимателями, физическими лицами средств грантов в форме субсидий, предоставляемых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из бюджета бюджетной системы, не в соответствии с целями их предоставления, в том числе за счет неиспользованных остатков средств на начало финансового года</t>
  </si>
  <si>
    <t>Пункт 7 статьи 78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НПА Правительства РФ, высшего исполнительного органа государственной власти субъекта РФ, МПА местной администрации; ПП РФ от 09.12.2017 № 1496; ПП РФ от 25.10.2023 № 1780; ПП РФ от 25.10.2023 № 1781; Соглашение о предоставлении грантов в форме субсидий</t>
  </si>
  <si>
    <t>Пункт 2 статьи 161, статья 221 БК РФ; Приказ Минфина России от 20.11.2007 № 112н  (до 13.12.2020); Приказ Минфина России от 14.02.2018 № 26н, Приказ Минфина России от 06.06.2019 № 85н (до 01.01.2023);  Приказ Минфина России от 24.05.2022 № 82н; Порядок составления, утверждения и ведения бюджетных смет казенных учреждений, определенный ГРБС</t>
  </si>
  <si>
    <t>Часть 1 статья 15.15.7  КоАП РФ (в части нарушения главным распорядителем бюджетных средств порядка формирования и (или) представления обоснований бюджетных ассигнований)</t>
  </si>
  <si>
    <t>Статьи 130, 131, 136, 137, 138, 138.4, 142.1, 142.8  БК РФ</t>
  </si>
  <si>
    <t>2.14к</t>
  </si>
  <si>
    <r>
      <t>кол-во, кол-во и тыс. рублей</t>
    </r>
    <r>
      <rPr>
        <b/>
        <vertAlign val="superscript"/>
        <sz val="12"/>
        <rFont val="Times New Roman"/>
        <family val="1"/>
        <charset val="204"/>
      </rPr>
      <t xml:space="preserve">11 </t>
    </r>
    <r>
      <rPr>
        <sz val="12"/>
        <rFont val="Times New Roman"/>
        <family val="1"/>
        <charset val="204"/>
      </rPr>
      <t xml:space="preserve"> </t>
    </r>
  </si>
  <si>
    <t>3.76к</t>
  </si>
  <si>
    <r>
      <t>кол-во, кол-во и тыс. рублей</t>
    </r>
    <r>
      <rPr>
        <b/>
        <vertAlign val="superscript"/>
        <sz val="12"/>
        <rFont val="Times New Roman"/>
        <family val="1"/>
        <charset val="204"/>
      </rPr>
      <t>11</t>
    </r>
  </si>
  <si>
    <t>величина искажения показателя бюджетной или бухгалтерской (финансовой) отчетности, и (или) обязательства, и (или) финансовый результат</t>
  </si>
  <si>
    <t>1.3.  Нарушения в ходе осуществления капитальных вложений, финансовое обеспечение которых осуществляется (планируется осуществлять) за счет бюджетов бюджетной системы РФ</t>
  </si>
  <si>
    <t>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</si>
</sst>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2"/>
      <color theme="1"/>
      <name val="Times New Roman"/>
      <family val="1"/>
      <charset val="204"/>
    </font>
    <font>
      <b/>
      <sz val="12"/>
      <color rgb="FFFF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b/>
      <vertAlign val="superscript"/>
      <sz val="12"/>
      <color theme="1"/>
      <name val="Times New Roman"/>
      <family val="1"/>
      <charset val="204"/>
    </font>
    <font>
      <strike/>
      <sz val="12"/>
      <name val="Times New Roman"/>
      <family val="1"/>
      <charset val="204"/>
    </font>
    <font>
      <u/>
      <sz val="11"/>
      <color theme="10"/>
      <name val="Calibri"/>
      <family val="2"/>
      <scheme val="minor"/>
    </font>
    <font>
      <b/>
      <u/>
      <sz val="12"/>
      <color theme="1"/>
      <name val="Times New Roman"/>
      <family val="1"/>
      <charset val="204"/>
    </font>
    <font>
      <b/>
      <sz val="12"/>
      <name val="Arial Cyr"/>
      <charset val="204"/>
    </font>
    <font>
      <b/>
      <sz val="10"/>
      <name val="Times New Roman"/>
      <family val="1"/>
      <charset val="204"/>
    </font>
    <font>
      <b/>
      <sz val="8"/>
      <name val="Times New Roman"/>
      <family val="1"/>
      <charset val="204"/>
    </font>
    <font>
      <b/>
      <sz val="12"/>
      <name val="Times New Roman"/>
      <family val="1"/>
      <charset val="204"/>
    </font>
    <font>
      <b/>
      <sz val="10"/>
      <name val="Arial Cyr"/>
      <charset val="204"/>
    </font>
    <font>
      <sz val="10"/>
      <name val="Times New Roman"/>
      <family val="1"/>
      <charset val="204"/>
    </font>
    <font>
      <b/>
      <sz val="14"/>
      <color theme="1"/>
      <name val="Times New Roman"/>
      <family val="1"/>
      <charset val="204"/>
    </font>
    <font>
      <b/>
      <sz val="16"/>
      <color theme="1"/>
      <name val="Times New Roman"/>
      <family val="1"/>
      <charset val="204"/>
    </font>
    <font>
      <b/>
      <sz val="16"/>
      <color theme="1"/>
      <name val="Calibri"/>
      <family val="2"/>
      <charset val="204"/>
      <scheme val="minor"/>
    </font>
    <font>
      <b/>
      <i/>
      <sz val="12"/>
      <name val="Times New Roman"/>
      <family val="1"/>
      <charset val="204"/>
    </font>
    <font>
      <sz val="11"/>
      <name val="Calibri"/>
      <family val="2"/>
      <scheme val="minor"/>
    </font>
    <font>
      <u/>
      <sz val="12"/>
      <name val="Times New Roman"/>
      <family val="1"/>
      <charset val="204"/>
    </font>
    <font>
      <vertAlign val="superscript"/>
      <sz val="12"/>
      <name val="Times New Roman"/>
      <family val="1"/>
      <charset val="204"/>
    </font>
    <font>
      <b/>
      <vertAlign val="superscript"/>
      <sz val="12"/>
      <name val="Times New Roman"/>
      <family val="1"/>
      <charset val="204"/>
    </font>
    <font>
      <sz val="11"/>
      <name val="Calibri"/>
      <family val="2"/>
      <charset val="204"/>
      <scheme val="minor"/>
    </font>
    <font>
      <sz val="12"/>
      <name val="Calibri"/>
      <family val="2"/>
      <charset val="204"/>
      <scheme val="minor"/>
    </font>
    <font>
      <sz val="11"/>
      <color rgb="FFFF0000"/>
      <name val="Calibri"/>
      <family val="2"/>
      <scheme val="minor"/>
    </font>
    <font>
      <sz val="11"/>
      <color rgb="FFC00000"/>
      <name val="Calibri"/>
      <family val="2"/>
      <charset val="204"/>
      <scheme val="minor"/>
    </font>
    <font>
      <vertAlign val="superscript"/>
      <sz val="18"/>
      <name val="Times New Roman"/>
      <family val="1"/>
      <charset val="204"/>
    </font>
    <font>
      <sz val="12"/>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s>
  <cellStyleXfs count="2">
    <xf numFmtId="0" fontId="0" fillId="0" borderId="0"/>
    <xf numFmtId="0" fontId="8" fillId="0" borderId="0" applyNumberFormat="0" applyFill="0" applyBorder="0" applyAlignment="0" applyProtection="0"/>
  </cellStyleXfs>
  <cellXfs count="272">
    <xf numFmtId="0" fontId="0" fillId="0" borderId="0" xfId="0"/>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12" fillId="5" borderId="11" xfId="0"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0" fillId="6" borderId="20" xfId="0" applyFill="1" applyBorder="1" applyProtection="1">
      <protection locked="0"/>
    </xf>
    <xf numFmtId="0" fontId="0" fillId="0" borderId="8" xfId="0" applyBorder="1" applyProtection="1">
      <protection locked="0"/>
    </xf>
    <xf numFmtId="0" fontId="0" fillId="0" borderId="8" xfId="0"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11" xfId="0" applyBorder="1" applyProtection="1">
      <protection locked="0"/>
    </xf>
    <xf numFmtId="0" fontId="0" fillId="6" borderId="22" xfId="0" applyFill="1" applyBorder="1" applyProtection="1">
      <protection locked="0"/>
    </xf>
    <xf numFmtId="0" fontId="11" fillId="0" borderId="1" xfId="0" applyFont="1" applyBorder="1" applyAlignment="1" applyProtection="1">
      <alignment horizontal="center" vertical="top" wrapText="1"/>
      <protection locked="0"/>
    </xf>
    <xf numFmtId="0" fontId="15" fillId="5" borderId="1" xfId="0" applyFont="1" applyFill="1" applyBorder="1" applyAlignment="1" applyProtection="1">
      <alignment vertical="top" wrapText="1"/>
      <protection locked="0"/>
    </xf>
    <xf numFmtId="0" fontId="11" fillId="5" borderId="1" xfId="0" applyFont="1" applyFill="1" applyBorder="1" applyAlignment="1" applyProtection="1">
      <alignment horizontal="center" vertical="top" wrapText="1"/>
      <protection locked="0"/>
    </xf>
    <xf numFmtId="0" fontId="14" fillId="0" borderId="1" xfId="0" applyFont="1" applyBorder="1" applyProtection="1">
      <protection locked="0"/>
    </xf>
    <xf numFmtId="0" fontId="11" fillId="5" borderId="1" xfId="0" applyFont="1" applyFill="1" applyBorder="1" applyAlignment="1" applyProtection="1">
      <alignment vertical="top"/>
      <protection locked="0"/>
    </xf>
    <xf numFmtId="49" fontId="11" fillId="6" borderId="1" xfId="0" applyNumberFormat="1" applyFont="1" applyFill="1" applyBorder="1" applyAlignment="1" applyProtection="1">
      <alignment vertical="center" wrapText="1"/>
      <protection locked="0"/>
    </xf>
    <xf numFmtId="49" fontId="13" fillId="0" borderId="8" xfId="0" applyNumberFormat="1" applyFont="1" applyBorder="1" applyAlignment="1" applyProtection="1">
      <alignment horizontal="center" vertical="top" wrapText="1"/>
      <protection locked="0"/>
    </xf>
    <xf numFmtId="49" fontId="11" fillId="5" borderId="5" xfId="0" applyNumberFormat="1" applyFont="1" applyFill="1" applyBorder="1" applyAlignment="1" applyProtection="1">
      <alignment vertical="top" wrapText="1"/>
      <protection locked="0"/>
    </xf>
    <xf numFmtId="49" fontId="13" fillId="0" borderId="1"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vertical="top" wrapText="1"/>
      <protection locked="0"/>
    </xf>
    <xf numFmtId="49" fontId="11" fillId="5" borderId="1" xfId="0" applyNumberFormat="1" applyFont="1" applyFill="1" applyBorder="1" applyAlignment="1" applyProtection="1">
      <alignment horizontal="center" vertical="top" wrapText="1"/>
      <protection locked="0"/>
    </xf>
    <xf numFmtId="0" fontId="0" fillId="6" borderId="1" xfId="0" applyFill="1" applyBorder="1" applyProtection="1">
      <protection locked="0"/>
    </xf>
    <xf numFmtId="0" fontId="0" fillId="0" borderId="1" xfId="0" applyBorder="1" applyAlignment="1" applyProtection="1">
      <alignment horizontal="center"/>
      <protection locked="0"/>
    </xf>
    <xf numFmtId="49" fontId="11" fillId="6" borderId="1" xfId="0" applyNumberFormat="1" applyFont="1" applyFill="1" applyBorder="1" applyAlignment="1" applyProtection="1">
      <alignment vertical="top" wrapText="1"/>
      <protection locked="0"/>
    </xf>
    <xf numFmtId="0" fontId="0" fillId="0" borderId="0" xfId="0" applyProtection="1">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wrapText="1"/>
    </xf>
    <xf numFmtId="49" fontId="3" fillId="4" borderId="1" xfId="0" applyNumberFormat="1" applyFont="1" applyFill="1" applyBorder="1" applyAlignment="1">
      <alignment horizontal="center" vertical="center" wrapText="1"/>
    </xf>
    <xf numFmtId="0" fontId="12" fillId="5" borderId="11" xfId="0" applyFont="1" applyFill="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12" fillId="5" borderId="1" xfId="0" applyFont="1" applyFill="1" applyBorder="1" applyAlignment="1" applyProtection="1">
      <alignment horizontal="center" vertical="top" wrapText="1"/>
      <protection locked="0"/>
    </xf>
    <xf numFmtId="0" fontId="11" fillId="6" borderId="1" xfId="0" applyFont="1" applyFill="1" applyBorder="1" applyAlignment="1" applyProtection="1">
      <alignment vertical="top" wrapText="1"/>
      <protection locked="0"/>
    </xf>
    <xf numFmtId="0" fontId="0" fillId="6" borderId="20" xfId="0" applyFill="1" applyBorder="1" applyAlignment="1" applyProtection="1">
      <alignment vertical="top"/>
      <protection locked="0"/>
    </xf>
    <xf numFmtId="0" fontId="3" fillId="4" borderId="1" xfId="0" applyFont="1" applyFill="1" applyBorder="1" applyAlignment="1">
      <alignment horizontal="center" vertical="top" wrapText="1"/>
    </xf>
    <xf numFmtId="0" fontId="0" fillId="0" borderId="8" xfId="0" applyBorder="1" applyAlignment="1" applyProtection="1">
      <alignment vertical="top"/>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0" fontId="0" fillId="0" borderId="1" xfId="0" applyBorder="1" applyAlignment="1" applyProtection="1">
      <alignment vertical="top" wrapText="1"/>
      <protection locked="0"/>
    </xf>
    <xf numFmtId="0" fontId="0" fillId="0" borderId="11" xfId="0" applyBorder="1" applyAlignment="1" applyProtection="1">
      <alignment vertical="top"/>
      <protection locked="0"/>
    </xf>
    <xf numFmtId="0" fontId="0" fillId="6" borderId="22" xfId="0" applyFill="1" applyBorder="1" applyAlignment="1" applyProtection="1">
      <alignment vertical="top"/>
      <protection locked="0"/>
    </xf>
    <xf numFmtId="0" fontId="14" fillId="0" borderId="1" xfId="0" applyFont="1" applyBorder="1" applyAlignment="1" applyProtection="1">
      <alignment vertical="top"/>
      <protection locked="0"/>
    </xf>
    <xf numFmtId="0" fontId="0" fillId="6" borderId="8" xfId="0" applyFill="1" applyBorder="1" applyAlignment="1" applyProtection="1">
      <alignment vertical="top"/>
      <protection locked="0"/>
    </xf>
    <xf numFmtId="0" fontId="0" fillId="6" borderId="1" xfId="0" applyFill="1" applyBorder="1" applyAlignment="1" applyProtection="1">
      <alignment vertical="top"/>
      <protection locked="0"/>
    </xf>
    <xf numFmtId="0" fontId="0" fillId="0" borderId="0" xfId="0" applyAlignment="1" applyProtection="1">
      <alignment vertical="top"/>
      <protection locked="0"/>
    </xf>
    <xf numFmtId="0" fontId="0" fillId="0" borderId="0" xfId="0" applyAlignment="1">
      <alignment vertical="top"/>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ill="1" applyBorder="1" applyAlignment="1" applyProtection="1">
      <alignment vertical="top"/>
      <protection locked="0"/>
    </xf>
    <xf numFmtId="0" fontId="14" fillId="4" borderId="7" xfId="0" applyFont="1" applyFill="1" applyBorder="1" applyAlignment="1">
      <alignment vertical="top"/>
    </xf>
    <xf numFmtId="0" fontId="11" fillId="4" borderId="10" xfId="0" applyFont="1" applyFill="1" applyBorder="1" applyAlignment="1">
      <alignment horizontal="center" vertical="top"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1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0" fillId="0" borderId="1" xfId="0" applyFont="1" applyBorder="1" applyProtection="1">
      <protection locked="0"/>
    </xf>
    <xf numFmtId="0" fontId="20" fillId="3" borderId="1" xfId="0" applyFont="1" applyFill="1" applyBorder="1" applyProtection="1">
      <protection locked="0"/>
    </xf>
    <xf numFmtId="0" fontId="21" fillId="0" borderId="1" xfId="1" applyFont="1" applyBorder="1" applyAlignment="1" applyProtection="1">
      <alignment horizontal="center" vertical="center" wrapText="1"/>
      <protection locked="0"/>
    </xf>
    <xf numFmtId="49" fontId="4" fillId="2" borderId="1" xfId="0" applyNumberFormat="1" applyFont="1" applyFill="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top" wrapText="1"/>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25" fillId="0" borderId="11" xfId="0" applyFont="1" applyBorder="1" applyAlignment="1" applyProtection="1">
      <alignment horizontal="center" vertical="center" wrapText="1"/>
      <protection locked="0"/>
    </xf>
    <xf numFmtId="0" fontId="20" fillId="3" borderId="0" xfId="0" applyFont="1" applyFill="1" applyProtection="1">
      <protection locked="0"/>
    </xf>
    <xf numFmtId="0" fontId="20" fillId="3" borderId="11" xfId="0" applyFont="1" applyFill="1" applyBorder="1" applyProtection="1">
      <protection locked="0"/>
    </xf>
    <xf numFmtId="0" fontId="4" fillId="0" borderId="1" xfId="0" applyFont="1" applyBorder="1" applyAlignment="1" applyProtection="1">
      <alignment horizontal="justify" vertical="center" wrapText="1"/>
      <protection locked="0"/>
    </xf>
    <xf numFmtId="0" fontId="25" fillId="0" borderId="1" xfId="0" applyFont="1" applyBorder="1" applyAlignment="1" applyProtection="1">
      <alignment horizontal="center" vertical="center" wrapText="1"/>
      <protection locked="0"/>
    </xf>
    <xf numFmtId="49" fontId="13" fillId="0" borderId="1" xfId="0" applyNumberFormat="1"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20" fillId="3" borderId="8" xfId="0" applyFont="1" applyFill="1" applyBorder="1" applyProtection="1">
      <protection locked="0"/>
    </xf>
    <xf numFmtId="49" fontId="13" fillId="2" borderId="1" xfId="0" applyNumberFormat="1" applyFont="1" applyFill="1" applyBorder="1" applyAlignment="1" applyProtection="1">
      <alignment vertical="center" wrapText="1"/>
      <protection locked="0"/>
    </xf>
    <xf numFmtId="0" fontId="20" fillId="0" borderId="1" xfId="0" applyFont="1" applyBorder="1"/>
    <xf numFmtId="0" fontId="18" fillId="2" borderId="1" xfId="0" applyFont="1" applyFill="1" applyBorder="1" applyAlignment="1">
      <alignment horizontal="center"/>
    </xf>
    <xf numFmtId="0" fontId="16" fillId="2" borderId="1" xfId="0" applyFont="1" applyFill="1" applyBorder="1" applyAlignment="1">
      <alignment vertical="center" wrapText="1"/>
    </xf>
    <xf numFmtId="0" fontId="1"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20" fillId="0" borderId="1" xfId="0" applyFont="1" applyBorder="1" applyAlignment="1">
      <alignment vertical="center"/>
    </xf>
    <xf numFmtId="49" fontId="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top" wrapText="1"/>
      <protection locked="0"/>
    </xf>
    <xf numFmtId="49" fontId="4" fillId="0" borderId="11" xfId="0" applyNumberFormat="1" applyFont="1" applyFill="1" applyBorder="1" applyAlignment="1" applyProtection="1">
      <alignment horizontal="center" vertical="center" wrapText="1"/>
      <protection locked="0"/>
    </xf>
    <xf numFmtId="0" fontId="4" fillId="0" borderId="1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wrapText="1"/>
      <protection locked="0"/>
    </xf>
    <xf numFmtId="0" fontId="20" fillId="0" borderId="1" xfId="0" applyFont="1" applyFill="1" applyBorder="1" applyProtection="1">
      <protection locked="0"/>
    </xf>
    <xf numFmtId="0" fontId="4" fillId="7" borderId="1" xfId="0" applyFont="1" applyFill="1" applyBorder="1" applyAlignment="1">
      <alignment vertical="center" wrapText="1"/>
    </xf>
    <xf numFmtId="0" fontId="3" fillId="0" borderId="1" xfId="0" applyFont="1" applyBorder="1" applyAlignment="1" applyProtection="1">
      <alignment vertical="center" wrapText="1"/>
      <protection locked="0"/>
    </xf>
    <xf numFmtId="49" fontId="13" fillId="0" borderId="1"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2" fontId="20" fillId="0" borderId="1" xfId="0" applyNumberFormat="1" applyFont="1" applyBorder="1" applyProtection="1">
      <protection locked="0"/>
    </xf>
    <xf numFmtId="2" fontId="1" fillId="2" borderId="1" xfId="0" applyNumberFormat="1" applyFont="1" applyFill="1" applyBorder="1" applyAlignment="1">
      <alignment vertical="center" wrapText="1"/>
    </xf>
    <xf numFmtId="2" fontId="16" fillId="2" borderId="1" xfId="0" applyNumberFormat="1" applyFont="1" applyFill="1" applyBorder="1" applyAlignment="1">
      <alignment vertical="center" wrapText="1"/>
    </xf>
    <xf numFmtId="2" fontId="18" fillId="2" borderId="1" xfId="0" applyNumberFormat="1" applyFont="1" applyFill="1" applyBorder="1" applyAlignment="1">
      <alignment horizontal="center"/>
    </xf>
    <xf numFmtId="0" fontId="11" fillId="5" borderId="1" xfId="0" applyFont="1" applyFill="1" applyBorder="1" applyAlignment="1" applyProtection="1">
      <alignment horizontal="center" vertical="top" wrapText="1"/>
      <protection locked="0"/>
    </xf>
    <xf numFmtId="0" fontId="26" fillId="0" borderId="1" xfId="0" applyFont="1" applyFill="1" applyBorder="1" applyAlignment="1" applyProtection="1">
      <alignment horizontal="center" vertical="top" wrapText="1"/>
      <protection locked="0"/>
    </xf>
    <xf numFmtId="0" fontId="4"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49" fontId="1" fillId="0" borderId="11" xfId="0" applyNumberFormat="1" applyFont="1" applyFill="1" applyBorder="1" applyAlignment="1" applyProtection="1">
      <alignment horizontal="center" vertical="center" wrapText="1"/>
      <protection locked="0"/>
    </xf>
    <xf numFmtId="49" fontId="1" fillId="0" borderId="8" xfId="0" applyNumberFormat="1" applyFont="1" applyFill="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49" fontId="17" fillId="2" borderId="13" xfId="0" applyNumberFormat="1" applyFont="1" applyFill="1" applyBorder="1" applyAlignment="1" applyProtection="1">
      <alignment horizontal="center" vertical="center" wrapText="1"/>
      <protection locked="0"/>
    </xf>
    <xf numFmtId="49" fontId="17" fillId="2" borderId="14" xfId="0" applyNumberFormat="1" applyFont="1" applyFill="1" applyBorder="1" applyAlignment="1" applyProtection="1">
      <alignment horizontal="center" vertical="center" wrapText="1"/>
      <protection locked="0"/>
    </xf>
    <xf numFmtId="49" fontId="17" fillId="2" borderId="12"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9" fontId="13" fillId="0" borderId="1" xfId="0" applyNumberFormat="1" applyFont="1" applyBorder="1" applyAlignment="1" applyProtection="1">
      <alignment horizontal="left" vertical="center" wrapText="1"/>
      <protection locked="0"/>
    </xf>
    <xf numFmtId="49" fontId="13" fillId="2" borderId="13" xfId="0" applyNumberFormat="1" applyFont="1" applyFill="1" applyBorder="1" applyAlignment="1" applyProtection="1">
      <alignment horizontal="center" vertical="center" wrapText="1"/>
      <protection locked="0"/>
    </xf>
    <xf numFmtId="49" fontId="13" fillId="2" borderId="14" xfId="0" applyNumberFormat="1" applyFont="1" applyFill="1" applyBorder="1" applyAlignment="1" applyProtection="1">
      <alignment horizontal="center" vertical="center" wrapText="1"/>
      <protection locked="0"/>
    </xf>
    <xf numFmtId="49" fontId="13" fillId="2" borderId="12" xfId="0" applyNumberFormat="1" applyFont="1" applyFill="1" applyBorder="1" applyAlignment="1" applyProtection="1">
      <alignment horizontal="center" vertical="center" wrapText="1"/>
      <protection locked="0"/>
    </xf>
    <xf numFmtId="49" fontId="13" fillId="2" borderId="14" xfId="0" applyNumberFormat="1" applyFont="1" applyFill="1" applyBorder="1" applyAlignment="1" applyProtection="1">
      <alignment horizontal="left" vertical="center" wrapText="1"/>
      <protection locked="0"/>
    </xf>
    <xf numFmtId="49" fontId="13" fillId="2" borderId="12" xfId="0" applyNumberFormat="1" applyFont="1" applyFill="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49" fontId="11" fillId="6" borderId="25" xfId="0" applyNumberFormat="1" applyFont="1" applyFill="1" applyBorder="1" applyAlignment="1" applyProtection="1">
      <alignment horizontal="left" vertical="center" wrapText="1"/>
      <protection locked="0"/>
    </xf>
    <xf numFmtId="49" fontId="11" fillId="6" borderId="3" xfId="0" applyNumberFormat="1" applyFont="1" applyFill="1" applyBorder="1" applyAlignment="1" applyProtection="1">
      <alignment horizontal="left" vertical="center" wrapText="1"/>
      <protection locked="0"/>
    </xf>
    <xf numFmtId="49" fontId="11" fillId="6" borderId="1" xfId="0" applyNumberFormat="1" applyFont="1" applyFill="1" applyBorder="1" applyAlignment="1" applyProtection="1">
      <alignment horizontal="left" vertical="top" wrapText="1"/>
      <protection locked="0"/>
    </xf>
    <xf numFmtId="49" fontId="11" fillId="6" borderId="1" xfId="0" applyNumberFormat="1" applyFont="1" applyFill="1" applyBorder="1" applyAlignment="1" applyProtection="1">
      <alignment horizontal="center" vertical="top" wrapText="1"/>
      <protection locked="0"/>
    </xf>
    <xf numFmtId="49" fontId="11" fillId="6" borderId="25" xfId="0" applyNumberFormat="1" applyFont="1" applyFill="1" applyBorder="1" applyAlignment="1" applyProtection="1">
      <alignment horizontal="left" vertical="top" wrapText="1"/>
      <protection locked="0"/>
    </xf>
    <xf numFmtId="49" fontId="11" fillId="6" borderId="3" xfId="0" applyNumberFormat="1" applyFont="1" applyFill="1" applyBorder="1" applyAlignment="1" applyProtection="1">
      <alignment horizontal="left" vertical="top" wrapText="1"/>
      <protection locked="0"/>
    </xf>
    <xf numFmtId="0" fontId="11" fillId="5" borderId="2"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15" xfId="0" applyFont="1" applyBorder="1" applyAlignment="1" applyProtection="1">
      <alignment horizontal="center"/>
      <protection locked="0"/>
    </xf>
    <xf numFmtId="0" fontId="10" fillId="0" borderId="0" xfId="0" applyFont="1" applyAlignment="1" applyProtection="1">
      <alignment horizontal="center"/>
      <protection locked="0"/>
    </xf>
    <xf numFmtId="0" fontId="0" fillId="0" borderId="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pplyProtection="1">
      <alignment horizontal="center"/>
      <protection locked="0"/>
    </xf>
    <xf numFmtId="0" fontId="13" fillId="0" borderId="15" xfId="0" applyFont="1" applyBorder="1" applyAlignment="1" applyProtection="1">
      <alignment horizontal="center" vertical="top"/>
      <protection locked="0"/>
    </xf>
    <xf numFmtId="0" fontId="13" fillId="0" borderId="0" xfId="0" applyFont="1" applyAlignment="1" applyProtection="1">
      <alignment horizontal="center" vertical="top"/>
      <protection locked="0"/>
    </xf>
    <xf numFmtId="0" fontId="11" fillId="5" borderId="11" xfId="0" applyFont="1" applyFill="1" applyBorder="1" applyAlignment="1" applyProtection="1">
      <alignment horizontal="center" vertical="top" wrapText="1"/>
      <protection locked="0"/>
    </xf>
    <xf numFmtId="0" fontId="11" fillId="5" borderId="8" xfId="0" applyFont="1" applyFill="1" applyBorder="1" applyAlignment="1" applyProtection="1">
      <alignment horizontal="center" vertical="top" wrapText="1"/>
      <protection locked="0"/>
    </xf>
    <xf numFmtId="0" fontId="11" fillId="5" borderId="2" xfId="0" applyFont="1" applyFill="1" applyBorder="1" applyAlignment="1" applyProtection="1">
      <alignment horizontal="center" vertical="top" wrapText="1"/>
      <protection locked="0"/>
    </xf>
    <xf numFmtId="0" fontId="11" fillId="5" borderId="5" xfId="0" applyFont="1" applyFill="1" applyBorder="1" applyAlignment="1" applyProtection="1">
      <alignment horizontal="center" vertical="top" wrapText="1"/>
      <protection locked="0"/>
    </xf>
    <xf numFmtId="0" fontId="11" fillId="5" borderId="1" xfId="0" applyFont="1" applyFill="1" applyBorder="1" applyAlignment="1" applyProtection="1">
      <alignment horizontal="center" vertical="top" wrapText="1"/>
      <protection locked="0"/>
    </xf>
    <xf numFmtId="0" fontId="11" fillId="5" borderId="11" xfId="0" applyFont="1" applyFill="1" applyBorder="1" applyAlignment="1" applyProtection="1">
      <alignment horizontal="center" vertical="top"/>
      <protection locked="0"/>
    </xf>
    <xf numFmtId="0" fontId="11" fillId="5" borderId="8" xfId="0" applyFont="1" applyFill="1" applyBorder="1" applyAlignment="1" applyProtection="1">
      <alignment horizontal="center" vertical="top"/>
      <protection locked="0"/>
    </xf>
    <xf numFmtId="0" fontId="13" fillId="6" borderId="17" xfId="0" applyFont="1" applyFill="1" applyBorder="1" applyAlignment="1" applyProtection="1">
      <alignment horizontal="left" vertical="top" wrapText="1"/>
      <protection locked="0"/>
    </xf>
    <xf numFmtId="0" fontId="13" fillId="6" borderId="18" xfId="0" applyFont="1" applyFill="1" applyBorder="1" applyAlignment="1" applyProtection="1">
      <alignment horizontal="left" vertical="top" wrapText="1"/>
      <protection locked="0"/>
    </xf>
    <xf numFmtId="0" fontId="11" fillId="0" borderId="11"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1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0" xfId="0" applyAlignment="1" applyProtection="1">
      <alignment horizontal="center" vertical="top"/>
      <protection locked="0"/>
    </xf>
    <xf numFmtId="0" fontId="4" fillId="0" borderId="0" xfId="0" applyFont="1" applyAlignment="1">
      <alignment horizontal="center" vertical="top" wrapText="1"/>
    </xf>
    <xf numFmtId="0" fontId="24" fillId="0" borderId="0" xfId="0" applyFont="1" applyAlignment="1">
      <alignment horizontal="center" vertical="center" wrapText="1"/>
    </xf>
    <xf numFmtId="49" fontId="13" fillId="2" borderId="13" xfId="0" applyNumberFormat="1" applyFont="1" applyFill="1" applyBorder="1" applyAlignment="1" applyProtection="1">
      <alignment horizontal="left" vertical="center" wrapText="1"/>
      <protection locked="0"/>
    </xf>
    <xf numFmtId="49" fontId="4" fillId="7" borderId="1" xfId="0" applyNumberFormat="1" applyFont="1" applyFill="1" applyBorder="1" applyAlignment="1" applyProtection="1">
      <alignment horizontal="center" vertical="center" wrapText="1"/>
      <protection locked="0"/>
    </xf>
    <xf numFmtId="0" fontId="20" fillId="0" borderId="11" xfId="0" applyFont="1" applyBorder="1" applyProtection="1">
      <protection locked="0"/>
    </xf>
    <xf numFmtId="0" fontId="24" fillId="0" borderId="1" xfId="0" applyFont="1" applyBorder="1" applyAlignment="1" applyProtection="1">
      <alignment horizontal="center" vertical="center" wrapText="1"/>
      <protection locked="0"/>
    </xf>
    <xf numFmtId="49" fontId="4" fillId="0" borderId="13"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2" fontId="20" fillId="0" borderId="8" xfId="0" applyNumberFormat="1" applyFont="1" applyBorder="1" applyProtection="1">
      <protection locked="0"/>
    </xf>
    <xf numFmtId="0" fontId="20" fillId="0" borderId="8" xfId="0" applyFont="1" applyBorder="1" applyProtection="1">
      <protection locked="0"/>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5"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20" fillId="3" borderId="1" xfId="0" applyFont="1" applyFill="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0" fontId="0" fillId="4" borderId="10" xfId="0" applyFill="1" applyBorder="1" applyAlignment="1">
      <alignment vertical="top"/>
    </xf>
    <xf numFmtId="0" fontId="14" fillId="4" borderId="10" xfId="0" applyFont="1" applyFill="1" applyBorder="1" applyAlignment="1">
      <alignment vertical="top"/>
    </xf>
    <xf numFmtId="0" fontId="0" fillId="4" borderId="1" xfId="0" applyFill="1" applyBorder="1" applyAlignment="1">
      <alignment vertical="top"/>
    </xf>
    <xf numFmtId="49" fontId="11" fillId="6" borderId="11" xfId="0" applyNumberFormat="1" applyFont="1" applyFill="1" applyBorder="1" applyAlignment="1" applyProtection="1">
      <alignment vertical="top" wrapText="1"/>
      <protection locked="0"/>
    </xf>
    <xf numFmtId="49" fontId="11" fillId="8" borderId="17" xfId="0" applyNumberFormat="1" applyFont="1" applyFill="1" applyBorder="1" applyAlignment="1" applyProtection="1">
      <alignment horizontal="center" vertical="top" wrapText="1"/>
      <protection locked="0"/>
    </xf>
    <xf numFmtId="49" fontId="11" fillId="8" borderId="18" xfId="0" applyNumberFormat="1" applyFont="1" applyFill="1" applyBorder="1" applyAlignment="1" applyProtection="1">
      <alignment horizontal="center" vertical="top" wrapText="1"/>
      <protection locked="0"/>
    </xf>
    <xf numFmtId="0" fontId="0" fillId="8" borderId="27" xfId="0" applyFill="1" applyBorder="1" applyAlignment="1">
      <alignment vertical="top"/>
    </xf>
    <xf numFmtId="0" fontId="0" fillId="8" borderId="28" xfId="0" applyFill="1" applyBorder="1" applyAlignment="1">
      <alignment vertical="top"/>
    </xf>
    <xf numFmtId="49" fontId="11" fillId="4" borderId="17" xfId="0" applyNumberFormat="1" applyFont="1" applyFill="1" applyBorder="1" applyAlignment="1" applyProtection="1">
      <alignment horizontal="center" vertical="top" wrapText="1"/>
      <protection locked="0"/>
    </xf>
    <xf numFmtId="49" fontId="11" fillId="4" borderId="18" xfId="0" applyNumberFormat="1" applyFont="1" applyFill="1" applyBorder="1" applyAlignment="1" applyProtection="1">
      <alignment horizontal="center" vertical="top" wrapText="1"/>
      <protection locked="0"/>
    </xf>
    <xf numFmtId="0" fontId="13" fillId="4" borderId="1" xfId="0" applyFont="1" applyFill="1" applyBorder="1" applyAlignment="1">
      <alignment vertical="top" wrapText="1"/>
    </xf>
    <xf numFmtId="0" fontId="10" fillId="4" borderId="4" xfId="0" applyFont="1" applyFill="1" applyBorder="1" applyAlignment="1">
      <alignment vertical="top"/>
    </xf>
    <xf numFmtId="0" fontId="11" fillId="4" borderId="11" xfId="0" applyFont="1" applyFill="1" applyBorder="1" applyAlignment="1" applyProtection="1">
      <alignment vertical="top" wrapText="1"/>
      <protection locked="0"/>
    </xf>
    <xf numFmtId="0" fontId="11" fillId="4" borderId="1" xfId="0" applyFont="1" applyFill="1" applyBorder="1" applyAlignment="1" applyProtection="1">
      <alignment vertical="top" wrapText="1"/>
      <protection locked="0"/>
    </xf>
    <xf numFmtId="0" fontId="14" fillId="4" borderId="10" xfId="0" applyFont="1" applyFill="1" applyBorder="1"/>
    <xf numFmtId="0" fontId="0" fillId="4" borderId="0" xfId="0" applyFill="1"/>
    <xf numFmtId="0" fontId="14" fillId="4" borderId="7" xfId="0" applyFont="1" applyFill="1" applyBorder="1"/>
    <xf numFmtId="49" fontId="11" fillId="6" borderId="11" xfId="0" applyNumberFormat="1" applyFont="1" applyFill="1" applyBorder="1" applyAlignment="1" applyProtection="1">
      <alignment vertical="center" wrapText="1"/>
      <protection locked="0"/>
    </xf>
    <xf numFmtId="0" fontId="0" fillId="4" borderId="28" xfId="0" applyFill="1" applyBorder="1"/>
    <xf numFmtId="0" fontId="0" fillId="0" borderId="7" xfId="0" applyBorder="1" applyProtection="1">
      <protection locked="0"/>
    </xf>
    <xf numFmtId="0" fontId="0" fillId="4" borderId="1" xfId="0" applyFill="1" applyBorder="1"/>
    <xf numFmtId="0" fontId="0" fillId="4" borderId="27" xfId="0" applyFill="1" applyBorder="1"/>
    <xf numFmtId="49" fontId="13" fillId="4" borderId="1" xfId="0" applyNumberFormat="1" applyFont="1" applyFill="1" applyBorder="1" applyAlignment="1">
      <alignment horizontal="center" vertical="center" wrapText="1"/>
    </xf>
    <xf numFmtId="0" fontId="1" fillId="4" borderId="13" xfId="0" applyFont="1" applyFill="1" applyBorder="1" applyAlignment="1">
      <alignment horizontal="center" vertical="center" wrapText="1"/>
    </xf>
    <xf numFmtId="49" fontId="13" fillId="6" borderId="1" xfId="0" applyNumberFormat="1" applyFont="1" applyFill="1" applyBorder="1" applyAlignment="1" applyProtection="1">
      <alignment horizontal="center" vertical="top" wrapText="1"/>
      <protection locked="0"/>
    </xf>
    <xf numFmtId="0" fontId="29" fillId="4" borderId="1" xfId="0" applyFont="1" applyFill="1" applyBorder="1"/>
    <xf numFmtId="0" fontId="10" fillId="4" borderId="7" xfId="0" applyFont="1" applyFill="1" applyBorder="1"/>
    <xf numFmtId="49" fontId="13" fillId="6" borderId="21" xfId="0" applyNumberFormat="1" applyFont="1" applyFill="1" applyBorder="1" applyAlignment="1" applyProtection="1">
      <alignment horizontal="center" vertical="top" wrapText="1"/>
      <protection locked="0"/>
    </xf>
    <xf numFmtId="49" fontId="13" fillId="6" borderId="18" xfId="0" applyNumberFormat="1" applyFont="1" applyFill="1" applyBorder="1" applyAlignment="1" applyProtection="1">
      <alignment horizontal="center" vertical="top" wrapText="1"/>
      <protection locked="0"/>
    </xf>
    <xf numFmtId="0" fontId="14" fillId="4" borderId="1" xfId="0" applyFont="1" applyFill="1" applyBorder="1"/>
    <xf numFmtId="0" fontId="0" fillId="4" borderId="13" xfId="0" applyFill="1" applyBorder="1"/>
    <xf numFmtId="0" fontId="14" fillId="4" borderId="12" xfId="0" applyFont="1" applyFill="1" applyBorder="1"/>
    <xf numFmtId="0" fontId="0" fillId="4" borderId="12" xfId="0" applyFill="1" applyBorder="1"/>
    <xf numFmtId="0" fontId="29" fillId="4" borderId="12" xfId="0" applyFont="1" applyFill="1" applyBorder="1"/>
    <xf numFmtId="0" fontId="13" fillId="4" borderId="19" xfId="0" applyFont="1" applyFill="1" applyBorder="1" applyAlignment="1">
      <alignment vertical="center" wrapText="1"/>
    </xf>
    <xf numFmtId="0" fontId="13" fillId="4" borderId="1" xfId="0" applyFont="1" applyFill="1" applyBorder="1" applyAlignment="1">
      <alignment vertical="center" wrapText="1"/>
    </xf>
    <xf numFmtId="0" fontId="10" fillId="4" borderId="4" xfId="0" applyFont="1" applyFill="1" applyBorder="1"/>
    <xf numFmtId="0" fontId="1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1" fillId="4" borderId="11" xfId="0" applyFont="1" applyFill="1" applyBorder="1" applyAlignment="1" applyProtection="1">
      <alignment vertical="center" wrapText="1"/>
      <protection locked="0"/>
    </xf>
    <xf numFmtId="0" fontId="13" fillId="4" borderId="26" xfId="0" applyFont="1" applyFill="1" applyBorder="1" applyAlignment="1">
      <alignment vertical="center" wrapText="1"/>
    </xf>
    <xf numFmtId="0" fontId="11" fillId="4" borderId="4" xfId="0" applyFont="1" applyFill="1" applyBorder="1" applyAlignment="1" applyProtection="1">
      <alignment vertical="center" wrapText="1"/>
      <protection locked="0"/>
    </xf>
    <xf numFmtId="0" fontId="11" fillId="4" borderId="12" xfId="0" applyFont="1" applyFill="1" applyBorder="1" applyAlignment="1">
      <alignment vertical="center" wrapText="1"/>
    </xf>
    <xf numFmtId="0" fontId="0" fillId="0" borderId="12" xfId="0" applyBorder="1" applyProtection="1">
      <protection locked="0"/>
    </xf>
    <xf numFmtId="0" fontId="13" fillId="6" borderId="1" xfId="0" applyFont="1" applyFill="1" applyBorder="1" applyAlignment="1" applyProtection="1">
      <alignment horizontal="left" vertical="center" wrapText="1"/>
      <protection locked="0"/>
    </xf>
    <xf numFmtId="0" fontId="1" fillId="4" borderId="12" xfId="0" applyFont="1" applyFill="1" applyBorder="1" applyAlignment="1">
      <alignment horizontal="center" vertical="center" wrapText="1"/>
    </xf>
    <xf numFmtId="0" fontId="0" fillId="0" borderId="4" xfId="0" applyBorder="1" applyProtection="1">
      <protection locked="0"/>
    </xf>
    <xf numFmtId="49" fontId="11" fillId="6" borderId="12" xfId="0" applyNumberFormat="1" applyFont="1" applyFill="1" applyBorder="1" applyAlignment="1" applyProtection="1">
      <alignment vertical="center" wrapText="1"/>
      <protection locked="0"/>
    </xf>
    <xf numFmtId="49" fontId="13" fillId="6" borderId="1" xfId="0" applyNumberFormat="1" applyFont="1" applyFill="1" applyBorder="1" applyAlignment="1" applyProtection="1">
      <alignment horizontal="left" vertical="center" wrapText="1"/>
      <protection locked="0"/>
    </xf>
    <xf numFmtId="49" fontId="13" fillId="6" borderId="23" xfId="0" applyNumberFormat="1" applyFont="1" applyFill="1" applyBorder="1" applyAlignment="1" applyProtection="1">
      <alignment horizontal="left" vertical="center" wrapText="1"/>
      <protection locked="0"/>
    </xf>
    <xf numFmtId="49" fontId="13" fillId="6" borderId="24" xfId="0" applyNumberFormat="1" applyFont="1" applyFill="1" applyBorder="1" applyAlignment="1" applyProtection="1">
      <alignment horizontal="left" vertical="center" wrapText="1"/>
      <protection locked="0"/>
    </xf>
    <xf numFmtId="49" fontId="13" fillId="6" borderId="3" xfId="0" applyNumberFormat="1" applyFont="1" applyFill="1" applyBorder="1" applyAlignment="1" applyProtection="1">
      <alignment horizontal="left" vertical="center" wrapText="1"/>
      <protection locked="0"/>
    </xf>
    <xf numFmtId="0" fontId="13" fillId="6" borderId="1" xfId="0" applyFont="1" applyFill="1" applyBorder="1" applyAlignment="1" applyProtection="1">
      <alignment horizontal="center" vertical="top" wrapText="1"/>
      <protection locked="0"/>
    </xf>
    <xf numFmtId="49" fontId="13" fillId="6" borderId="25" xfId="0" applyNumberFormat="1" applyFont="1" applyFill="1" applyBorder="1" applyAlignment="1" applyProtection="1">
      <alignment horizontal="left" vertical="center" wrapText="1"/>
      <protection locked="0"/>
    </xf>
    <xf numFmtId="49" fontId="13" fillId="6" borderId="1" xfId="0" applyNumberFormat="1" applyFont="1" applyFill="1" applyBorder="1" applyAlignment="1" applyProtection="1">
      <alignment horizontal="left" vertical="top" wrapText="1"/>
      <protection locked="0"/>
    </xf>
    <xf numFmtId="49" fontId="13" fillId="6" borderId="23" xfId="0" applyNumberFormat="1" applyFont="1" applyFill="1" applyBorder="1" applyAlignment="1" applyProtection="1">
      <alignment horizontal="left" vertical="top" wrapText="1"/>
      <protection locked="0"/>
    </xf>
    <xf numFmtId="49" fontId="13" fillId="6" borderId="24" xfId="0" applyNumberFormat="1" applyFont="1" applyFill="1" applyBorder="1" applyAlignment="1" applyProtection="1">
      <alignment horizontal="left" vertical="top" wrapText="1"/>
      <protection locked="0"/>
    </xf>
    <xf numFmtId="49" fontId="13" fillId="6" borderId="3" xfId="0" applyNumberFormat="1" applyFont="1" applyFill="1" applyBorder="1" applyAlignment="1" applyProtection="1">
      <alignment horizontal="left" vertical="top" wrapText="1"/>
      <protection locked="0"/>
    </xf>
    <xf numFmtId="0" fontId="13" fillId="6" borderId="1" xfId="0" applyFont="1" applyFill="1" applyBorder="1" applyAlignment="1" applyProtection="1">
      <alignment horizontal="left" vertical="top" wrapText="1"/>
      <protection locked="0"/>
    </xf>
    <xf numFmtId="0" fontId="13" fillId="6" borderId="18" xfId="0" applyFont="1" applyFill="1" applyBorder="1" applyAlignment="1" applyProtection="1">
      <alignment horizontal="center" vertical="top" wrapText="1"/>
      <protection locked="0"/>
    </xf>
    <xf numFmtId="0" fontId="13" fillId="6" borderId="26" xfId="0" applyFont="1" applyFill="1" applyBorder="1" applyAlignment="1" applyProtection="1">
      <alignment horizontal="center" vertical="top" wrapText="1"/>
      <protection locked="0"/>
    </xf>
    <xf numFmtId="0" fontId="12" fillId="5" borderId="2" xfId="0" applyFont="1" applyFill="1" applyBorder="1" applyAlignment="1" applyProtection="1">
      <alignment horizontal="center" vertical="top" wrapText="1"/>
      <protection locked="0"/>
    </xf>
    <xf numFmtId="0" fontId="13" fillId="6" borderId="29" xfId="0" applyFont="1" applyFill="1" applyBorder="1" applyAlignment="1" applyProtection="1">
      <alignment horizontal="center" vertical="top" wrapText="1"/>
      <protection locked="0"/>
    </xf>
    <xf numFmtId="49" fontId="4" fillId="6" borderId="1" xfId="0" applyNumberFormat="1" applyFont="1" applyFill="1" applyBorder="1" applyAlignment="1" applyProtection="1">
      <alignment horizontal="center" vertical="top" wrapText="1"/>
      <protection locked="0"/>
    </xf>
    <xf numFmtId="0" fontId="3" fillId="4" borderId="13" xfId="0" applyFont="1" applyFill="1" applyBorder="1" applyAlignment="1">
      <alignment horizontal="center" vertical="top" wrapText="1"/>
    </xf>
    <xf numFmtId="0" fontId="3" fillId="4" borderId="12" xfId="0" applyFont="1" applyFill="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9B469E6EAF3640185F494BEB6FB64B9E1AC4D669664D2DF0743C5C0A36BF86526A46744D030Dt8FF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6"/>
  <sheetViews>
    <sheetView topLeftCell="A164" zoomScaleNormal="100" workbookViewId="0">
      <selection activeCell="A170" sqref="A170:E170"/>
    </sheetView>
  </sheetViews>
  <sheetFormatPr defaultRowHeight="15" x14ac:dyDescent="0.25"/>
  <cols>
    <col min="1" max="1" width="12.85546875" customWidth="1"/>
    <col min="2" max="2" width="56.5703125" customWidth="1"/>
    <col min="3" max="3" width="55.28515625" customWidth="1"/>
    <col min="4" max="4" width="41" customWidth="1"/>
    <col min="5" max="5" width="13.42578125" customWidth="1"/>
    <col min="6" max="6" width="16" bestFit="1" customWidth="1"/>
    <col min="7" max="7" width="13.85546875" bestFit="1" customWidth="1"/>
    <col min="8" max="8" width="15.42578125" bestFit="1" customWidth="1"/>
    <col min="9" max="9" width="13.85546875" bestFit="1" customWidth="1"/>
    <col min="10" max="10" width="42.28515625" customWidth="1"/>
    <col min="11" max="11" width="45.85546875" customWidth="1"/>
    <col min="12" max="12" width="27.42578125" customWidth="1"/>
  </cols>
  <sheetData>
    <row r="1" spans="1:12" ht="15.75" x14ac:dyDescent="0.25">
      <c r="A1" s="109" t="s">
        <v>1069</v>
      </c>
      <c r="B1" s="110"/>
      <c r="C1" s="110"/>
      <c r="D1" s="110"/>
      <c r="E1" s="110"/>
      <c r="F1" s="110"/>
      <c r="G1" s="110"/>
      <c r="H1" s="110"/>
      <c r="I1" s="110"/>
      <c r="J1" s="110"/>
      <c r="K1" s="110"/>
      <c r="L1" s="111"/>
    </row>
    <row r="2" spans="1:12" ht="15.75" x14ac:dyDescent="0.25">
      <c r="A2" s="112" t="s">
        <v>0</v>
      </c>
      <c r="B2" s="113"/>
      <c r="C2" s="113"/>
      <c r="D2" s="113"/>
      <c r="E2" s="113"/>
      <c r="F2" s="113"/>
      <c r="G2" s="113"/>
      <c r="H2" s="113"/>
      <c r="I2" s="113"/>
      <c r="J2" s="113"/>
      <c r="K2" s="113"/>
      <c r="L2" s="114"/>
    </row>
    <row r="3" spans="1:12" ht="15.75" x14ac:dyDescent="0.25">
      <c r="A3" s="112" t="s">
        <v>1</v>
      </c>
      <c r="B3" s="113"/>
      <c r="C3" s="113"/>
      <c r="D3" s="113"/>
      <c r="E3" s="113"/>
      <c r="F3" s="113"/>
      <c r="G3" s="113"/>
      <c r="H3" s="113"/>
      <c r="I3" s="113"/>
      <c r="J3" s="113"/>
      <c r="K3" s="113"/>
      <c r="L3" s="114"/>
    </row>
    <row r="4" spans="1:12" ht="15.75" x14ac:dyDescent="0.25">
      <c r="A4" s="115" t="s">
        <v>1068</v>
      </c>
      <c r="B4" s="116"/>
      <c r="C4" s="116"/>
      <c r="D4" s="116"/>
      <c r="E4" s="116"/>
      <c r="F4" s="116"/>
      <c r="G4" s="116"/>
      <c r="H4" s="116"/>
      <c r="I4" s="116"/>
      <c r="J4" s="116"/>
      <c r="K4" s="116"/>
      <c r="L4" s="117"/>
    </row>
    <row r="5" spans="1:12" ht="15.75" x14ac:dyDescent="0.25">
      <c r="A5" s="118"/>
      <c r="B5" s="119"/>
      <c r="C5" s="119"/>
      <c r="D5" s="119"/>
      <c r="E5" s="119"/>
      <c r="F5" s="119"/>
      <c r="G5" s="119"/>
      <c r="H5" s="119"/>
      <c r="I5" s="119"/>
      <c r="J5" s="119"/>
      <c r="K5" s="119"/>
      <c r="L5" s="120"/>
    </row>
    <row r="6" spans="1:12" ht="15.75" x14ac:dyDescent="0.25">
      <c r="A6" s="109" t="s">
        <v>1067</v>
      </c>
      <c r="B6" s="110"/>
      <c r="C6" s="110"/>
      <c r="D6" s="110"/>
      <c r="E6" s="110"/>
      <c r="F6" s="110"/>
      <c r="G6" s="110"/>
      <c r="H6" s="110"/>
      <c r="I6" s="110"/>
      <c r="J6" s="110"/>
      <c r="K6" s="110"/>
      <c r="L6" s="111"/>
    </row>
    <row r="7" spans="1:12" ht="15.75" x14ac:dyDescent="0.25">
      <c r="A7" s="124"/>
      <c r="B7" s="125"/>
      <c r="C7" s="125"/>
      <c r="D7" s="125"/>
      <c r="E7" s="125"/>
      <c r="F7" s="125"/>
      <c r="G7" s="125"/>
      <c r="H7" s="125"/>
      <c r="I7" s="125"/>
      <c r="J7" s="125"/>
      <c r="K7" s="125"/>
      <c r="L7" s="126"/>
    </row>
    <row r="8" spans="1:12" ht="15.75" x14ac:dyDescent="0.25">
      <c r="A8" s="127" t="s">
        <v>2</v>
      </c>
      <c r="B8" s="129" t="s">
        <v>3</v>
      </c>
      <c r="C8" s="129" t="s">
        <v>4</v>
      </c>
      <c r="D8" s="129" t="s">
        <v>5</v>
      </c>
      <c r="E8" s="129" t="s">
        <v>651</v>
      </c>
      <c r="F8" s="131" t="s">
        <v>1024</v>
      </c>
      <c r="G8" s="132"/>
      <c r="H8" s="131" t="s">
        <v>1025</v>
      </c>
      <c r="I8" s="132"/>
      <c r="J8" s="129" t="s">
        <v>613</v>
      </c>
      <c r="K8" s="129" t="s">
        <v>614</v>
      </c>
      <c r="L8" s="129" t="s">
        <v>6</v>
      </c>
    </row>
    <row r="9" spans="1:12" ht="15.75" x14ac:dyDescent="0.25">
      <c r="A9" s="128"/>
      <c r="B9" s="130"/>
      <c r="C9" s="130"/>
      <c r="D9" s="130"/>
      <c r="E9" s="130"/>
      <c r="F9" s="57" t="s">
        <v>1026</v>
      </c>
      <c r="G9" s="57" t="s">
        <v>1027</v>
      </c>
      <c r="H9" s="57" t="s">
        <v>1026</v>
      </c>
      <c r="I9" s="57" t="s">
        <v>1027</v>
      </c>
      <c r="J9" s="130"/>
      <c r="K9" s="130"/>
      <c r="L9" s="130"/>
    </row>
    <row r="10" spans="1:12" ht="15.75" x14ac:dyDescent="0.25">
      <c r="A10" s="88">
        <v>1</v>
      </c>
      <c r="B10" s="58">
        <v>2</v>
      </c>
      <c r="C10" s="58">
        <v>3</v>
      </c>
      <c r="D10" s="58">
        <v>4</v>
      </c>
      <c r="E10" s="58">
        <v>5</v>
      </c>
      <c r="F10" s="27">
        <v>6</v>
      </c>
      <c r="G10" s="27">
        <v>7</v>
      </c>
      <c r="H10" s="27">
        <v>8</v>
      </c>
      <c r="I10" s="27">
        <v>9</v>
      </c>
      <c r="J10" s="58">
        <v>10</v>
      </c>
      <c r="K10" s="58">
        <v>11</v>
      </c>
      <c r="L10" s="58">
        <v>12</v>
      </c>
    </row>
    <row r="11" spans="1:12" ht="21" x14ac:dyDescent="0.35">
      <c r="A11" s="133" t="s">
        <v>1081</v>
      </c>
      <c r="B11" s="134"/>
      <c r="C11" s="134"/>
      <c r="D11" s="134"/>
      <c r="E11" s="135"/>
      <c r="F11" s="104">
        <f>F13+F202+F227+F299+F371+F388</f>
        <v>0</v>
      </c>
      <c r="G11" s="79">
        <f>G13+G202+G227+G299+G371+G388</f>
        <v>0</v>
      </c>
      <c r="H11" s="79">
        <f>H13+H202+H227+H299+H371+H388</f>
        <v>0</v>
      </c>
      <c r="I11" s="79">
        <f>I13+I202+I227+I299+I371+I388</f>
        <v>0</v>
      </c>
      <c r="J11" s="58"/>
      <c r="K11" s="58"/>
      <c r="L11" s="58"/>
    </row>
    <row r="12" spans="1:12" ht="15.75" x14ac:dyDescent="0.25">
      <c r="A12" s="136" t="s">
        <v>7</v>
      </c>
      <c r="B12" s="136"/>
      <c r="C12" s="136"/>
      <c r="D12" s="136"/>
      <c r="E12" s="136"/>
      <c r="F12" s="136"/>
      <c r="G12" s="136"/>
      <c r="H12" s="136"/>
      <c r="I12" s="136"/>
      <c r="J12" s="136"/>
      <c r="K12" s="136"/>
      <c r="L12" s="136"/>
    </row>
    <row r="13" spans="1:12" ht="18.75" x14ac:dyDescent="0.25">
      <c r="A13" s="121" t="s">
        <v>1082</v>
      </c>
      <c r="B13" s="122"/>
      <c r="C13" s="122"/>
      <c r="D13" s="122"/>
      <c r="E13" s="123"/>
      <c r="F13" s="103">
        <f>F15+F53+F171</f>
        <v>0</v>
      </c>
      <c r="G13" s="80">
        <f>G15+G53+G171</f>
        <v>0</v>
      </c>
      <c r="H13" s="80">
        <f>H15+H53+H171</f>
        <v>0</v>
      </c>
      <c r="I13" s="80">
        <f>I15+I53+I171</f>
        <v>0</v>
      </c>
      <c r="J13" s="98"/>
      <c r="K13" s="98"/>
      <c r="L13" s="98"/>
    </row>
    <row r="14" spans="1:12" ht="15.75" x14ac:dyDescent="0.25">
      <c r="A14" s="136" t="s">
        <v>8</v>
      </c>
      <c r="B14" s="136"/>
      <c r="C14" s="136"/>
      <c r="D14" s="136"/>
      <c r="E14" s="136"/>
      <c r="F14" s="136"/>
      <c r="G14" s="136"/>
      <c r="H14" s="136"/>
      <c r="I14" s="136"/>
      <c r="J14" s="136"/>
      <c r="K14" s="136"/>
      <c r="L14" s="136"/>
    </row>
    <row r="15" spans="1:12" ht="15.75" x14ac:dyDescent="0.25">
      <c r="A15" s="121" t="s">
        <v>1083</v>
      </c>
      <c r="B15" s="122"/>
      <c r="C15" s="122"/>
      <c r="D15" s="122"/>
      <c r="E15" s="123"/>
      <c r="F15" s="102">
        <f>F16+F18+F19+F20+F21+F22+F23+F24+F25+F26+F27+F28+F29+F30+F31+F32+F33+F34+F38+F39+F40+F41+F42+F43+F44+F45+F46+F47+F48+F49+F50+F51</f>
        <v>0</v>
      </c>
      <c r="G15" s="81">
        <f>G19+G20+G27+G28+G30+G31+G32+G45+G46+G47+G50+G51</f>
        <v>0</v>
      </c>
      <c r="H15" s="81">
        <f>H16+H18+H19+H21+H22+H23+H24+H25+H26+H28+H29+H30+H31+H32+H33+H34+H38+H39+H40+H41+H42+H43+H44</f>
        <v>0</v>
      </c>
      <c r="I15" s="81">
        <f>I31+I32</f>
        <v>0</v>
      </c>
      <c r="J15" s="98"/>
      <c r="K15" s="98"/>
      <c r="L15" s="98"/>
    </row>
    <row r="16" spans="1:12" ht="47.25" x14ac:dyDescent="0.25">
      <c r="A16" s="89" t="s">
        <v>652</v>
      </c>
      <c r="B16" s="59" t="s">
        <v>1115</v>
      </c>
      <c r="C16" s="59" t="s">
        <v>1116</v>
      </c>
      <c r="D16" s="59" t="s">
        <v>9</v>
      </c>
      <c r="E16" s="59">
        <v>1</v>
      </c>
      <c r="F16" s="101"/>
      <c r="G16" s="61"/>
      <c r="H16" s="60"/>
      <c r="I16" s="61"/>
      <c r="J16" s="59"/>
      <c r="K16" s="59"/>
      <c r="L16" s="62"/>
    </row>
    <row r="17" spans="1:12" ht="47.25" x14ac:dyDescent="0.25">
      <c r="A17" s="89" t="s">
        <v>10</v>
      </c>
      <c r="B17" s="59" t="s">
        <v>11</v>
      </c>
      <c r="C17" s="59" t="s">
        <v>12</v>
      </c>
      <c r="D17" s="59" t="s">
        <v>9</v>
      </c>
      <c r="E17" s="59">
        <v>1</v>
      </c>
      <c r="F17" s="101"/>
      <c r="G17" s="61"/>
      <c r="H17" s="61"/>
      <c r="I17" s="61"/>
      <c r="J17" s="59"/>
      <c r="K17" s="59"/>
      <c r="L17" s="62"/>
    </row>
    <row r="18" spans="1:12" ht="31.5" x14ac:dyDescent="0.25">
      <c r="A18" s="89" t="s">
        <v>653</v>
      </c>
      <c r="B18" s="59" t="s">
        <v>13</v>
      </c>
      <c r="C18" s="59" t="s">
        <v>1311</v>
      </c>
      <c r="D18" s="59" t="s">
        <v>42</v>
      </c>
      <c r="E18" s="59">
        <v>1</v>
      </c>
      <c r="F18" s="101"/>
      <c r="G18" s="61"/>
      <c r="H18" s="60"/>
      <c r="I18" s="61"/>
      <c r="J18" s="59"/>
      <c r="K18" s="59"/>
      <c r="L18" s="62"/>
    </row>
    <row r="19" spans="1:12" ht="63" x14ac:dyDescent="0.25">
      <c r="A19" s="89" t="s">
        <v>654</v>
      </c>
      <c r="B19" s="59" t="s">
        <v>16</v>
      </c>
      <c r="C19" s="59" t="s">
        <v>17</v>
      </c>
      <c r="D19" s="59" t="s">
        <v>35</v>
      </c>
      <c r="E19" s="59">
        <v>1</v>
      </c>
      <c r="F19" s="101"/>
      <c r="G19" s="60"/>
      <c r="H19" s="60"/>
      <c r="I19" s="61"/>
      <c r="J19" s="59" t="s">
        <v>18</v>
      </c>
      <c r="K19" s="59" t="s">
        <v>19</v>
      </c>
      <c r="L19" s="62"/>
    </row>
    <row r="20" spans="1:12" ht="47.25" x14ac:dyDescent="0.25">
      <c r="A20" s="89" t="s">
        <v>20</v>
      </c>
      <c r="B20" s="59" t="s">
        <v>21</v>
      </c>
      <c r="C20" s="59" t="s">
        <v>22</v>
      </c>
      <c r="D20" s="59" t="s">
        <v>330</v>
      </c>
      <c r="E20" s="59">
        <v>1</v>
      </c>
      <c r="F20" s="101"/>
      <c r="G20" s="60"/>
      <c r="H20" s="61"/>
      <c r="I20" s="61"/>
      <c r="J20" s="59" t="s">
        <v>18</v>
      </c>
      <c r="K20" s="59" t="s">
        <v>23</v>
      </c>
      <c r="L20" s="59"/>
    </row>
    <row r="21" spans="1:12" ht="47.25" x14ac:dyDescent="0.25">
      <c r="A21" s="89" t="s">
        <v>655</v>
      </c>
      <c r="B21" s="59" t="s">
        <v>24</v>
      </c>
      <c r="C21" s="59" t="s">
        <v>25</v>
      </c>
      <c r="D21" s="59" t="s">
        <v>9</v>
      </c>
      <c r="E21" s="59">
        <v>1</v>
      </c>
      <c r="F21" s="101"/>
      <c r="G21" s="61"/>
      <c r="H21" s="60"/>
      <c r="I21" s="61"/>
      <c r="J21" s="59"/>
      <c r="K21" s="59"/>
      <c r="L21" s="62"/>
    </row>
    <row r="22" spans="1:12" ht="63" x14ac:dyDescent="0.25">
      <c r="A22" s="89" t="s">
        <v>656</v>
      </c>
      <c r="B22" s="59" t="s">
        <v>26</v>
      </c>
      <c r="C22" s="59" t="s">
        <v>1117</v>
      </c>
      <c r="D22" s="59" t="s">
        <v>9</v>
      </c>
      <c r="E22" s="59">
        <v>1</v>
      </c>
      <c r="F22" s="101"/>
      <c r="G22" s="61"/>
      <c r="H22" s="60"/>
      <c r="I22" s="61"/>
      <c r="J22" s="59"/>
      <c r="K22" s="59"/>
      <c r="L22" s="62"/>
    </row>
    <row r="23" spans="1:12" ht="78.75" x14ac:dyDescent="0.25">
      <c r="A23" s="89" t="s">
        <v>657</v>
      </c>
      <c r="B23" s="59" t="s">
        <v>27</v>
      </c>
      <c r="C23" s="59" t="s">
        <v>1118</v>
      </c>
      <c r="D23" s="59" t="s">
        <v>9</v>
      </c>
      <c r="E23" s="59">
        <v>1</v>
      </c>
      <c r="F23" s="101"/>
      <c r="G23" s="61"/>
      <c r="H23" s="60"/>
      <c r="I23" s="61"/>
      <c r="J23" s="59"/>
      <c r="K23" s="59"/>
      <c r="L23" s="62"/>
    </row>
    <row r="24" spans="1:12" ht="94.5" x14ac:dyDescent="0.25">
      <c r="A24" s="89" t="s">
        <v>658</v>
      </c>
      <c r="B24" s="59" t="s">
        <v>28</v>
      </c>
      <c r="C24" s="59" t="s">
        <v>1119</v>
      </c>
      <c r="D24" s="59" t="s">
        <v>9</v>
      </c>
      <c r="E24" s="59">
        <v>1</v>
      </c>
      <c r="F24" s="101"/>
      <c r="G24" s="61"/>
      <c r="H24" s="60"/>
      <c r="I24" s="61"/>
      <c r="J24" s="59"/>
      <c r="K24" s="59"/>
      <c r="L24" s="62"/>
    </row>
    <row r="25" spans="1:12" ht="78.75" x14ac:dyDescent="0.25">
      <c r="A25" s="89" t="s">
        <v>659</v>
      </c>
      <c r="B25" s="59" t="s">
        <v>29</v>
      </c>
      <c r="C25" s="59" t="s">
        <v>1120</v>
      </c>
      <c r="D25" s="59" t="s">
        <v>9</v>
      </c>
      <c r="E25" s="59">
        <v>1</v>
      </c>
      <c r="F25" s="101"/>
      <c r="G25" s="61"/>
      <c r="H25" s="60"/>
      <c r="I25" s="61"/>
      <c r="J25" s="59"/>
      <c r="K25" s="59"/>
      <c r="L25" s="62"/>
    </row>
    <row r="26" spans="1:12" ht="47.25" x14ac:dyDescent="0.25">
      <c r="A26" s="89" t="s">
        <v>660</v>
      </c>
      <c r="B26" s="59" t="s">
        <v>30</v>
      </c>
      <c r="C26" s="59" t="s">
        <v>31</v>
      </c>
      <c r="D26" s="59" t="s">
        <v>9</v>
      </c>
      <c r="E26" s="59">
        <v>1</v>
      </c>
      <c r="F26" s="101"/>
      <c r="G26" s="61"/>
      <c r="H26" s="60"/>
      <c r="I26" s="61"/>
      <c r="J26" s="59"/>
      <c r="K26" s="59"/>
      <c r="L26" s="62"/>
    </row>
    <row r="27" spans="1:12" ht="31.5" x14ac:dyDescent="0.25">
      <c r="A27" s="89" t="s">
        <v>32</v>
      </c>
      <c r="B27" s="59" t="s">
        <v>33</v>
      </c>
      <c r="C27" s="59" t="s">
        <v>34</v>
      </c>
      <c r="D27" s="59" t="s">
        <v>35</v>
      </c>
      <c r="E27" s="59">
        <v>1</v>
      </c>
      <c r="F27" s="101"/>
      <c r="G27" s="60"/>
      <c r="H27" s="61"/>
      <c r="I27" s="61"/>
      <c r="J27" s="59" t="s">
        <v>36</v>
      </c>
      <c r="K27" s="59" t="s">
        <v>37</v>
      </c>
      <c r="L27" s="59"/>
    </row>
    <row r="28" spans="1:12" ht="78.75" x14ac:dyDescent="0.25">
      <c r="A28" s="89" t="s">
        <v>661</v>
      </c>
      <c r="B28" s="59" t="s">
        <v>38</v>
      </c>
      <c r="C28" s="59" t="s">
        <v>1121</v>
      </c>
      <c r="D28" s="59" t="s">
        <v>35</v>
      </c>
      <c r="E28" s="59">
        <v>1</v>
      </c>
      <c r="F28" s="101"/>
      <c r="G28" s="60"/>
      <c r="H28" s="60"/>
      <c r="I28" s="61"/>
      <c r="J28" s="59" t="s">
        <v>662</v>
      </c>
      <c r="K28" s="59" t="s">
        <v>40</v>
      </c>
      <c r="L28" s="62"/>
    </row>
    <row r="29" spans="1:12" ht="50.25" x14ac:dyDescent="0.25">
      <c r="A29" s="89" t="s">
        <v>663</v>
      </c>
      <c r="B29" s="59" t="s">
        <v>41</v>
      </c>
      <c r="C29" s="59" t="s">
        <v>1122</v>
      </c>
      <c r="D29" s="59" t="s">
        <v>42</v>
      </c>
      <c r="E29" s="59">
        <v>1</v>
      </c>
      <c r="F29" s="101"/>
      <c r="G29" s="61"/>
      <c r="H29" s="60"/>
      <c r="I29" s="61"/>
      <c r="J29" s="59"/>
      <c r="K29" s="59"/>
      <c r="L29" s="62"/>
    </row>
    <row r="30" spans="1:12" ht="157.5" x14ac:dyDescent="0.25">
      <c r="A30" s="89" t="s">
        <v>664</v>
      </c>
      <c r="B30" s="59" t="s">
        <v>43</v>
      </c>
      <c r="C30" s="59" t="s">
        <v>1123</v>
      </c>
      <c r="D30" s="59" t="s">
        <v>35</v>
      </c>
      <c r="E30" s="59">
        <v>1</v>
      </c>
      <c r="F30" s="101"/>
      <c r="G30" s="60"/>
      <c r="H30" s="60"/>
      <c r="I30" s="61"/>
      <c r="J30" s="59" t="s">
        <v>662</v>
      </c>
      <c r="K30" s="59" t="s">
        <v>44</v>
      </c>
      <c r="L30" s="59" t="s">
        <v>1472</v>
      </c>
    </row>
    <row r="31" spans="1:12" ht="31.5" x14ac:dyDescent="0.25">
      <c r="A31" s="89" t="s">
        <v>666</v>
      </c>
      <c r="B31" s="59" t="s">
        <v>45</v>
      </c>
      <c r="C31" s="59" t="s">
        <v>46</v>
      </c>
      <c r="D31" s="59" t="s">
        <v>35</v>
      </c>
      <c r="E31" s="59">
        <v>1</v>
      </c>
      <c r="F31" s="101"/>
      <c r="G31" s="60"/>
      <c r="H31" s="60"/>
      <c r="I31" s="60"/>
      <c r="J31" s="59" t="s">
        <v>39</v>
      </c>
      <c r="K31" s="59" t="s">
        <v>48</v>
      </c>
      <c r="L31" s="59" t="s">
        <v>47</v>
      </c>
    </row>
    <row r="32" spans="1:12" ht="78.75" x14ac:dyDescent="0.25">
      <c r="A32" s="89" t="s">
        <v>667</v>
      </c>
      <c r="B32" s="59" t="s">
        <v>49</v>
      </c>
      <c r="C32" s="59" t="s">
        <v>46</v>
      </c>
      <c r="D32" s="59" t="s">
        <v>35</v>
      </c>
      <c r="E32" s="59">
        <v>1</v>
      </c>
      <c r="F32" s="101"/>
      <c r="G32" s="60"/>
      <c r="H32" s="60"/>
      <c r="I32" s="60"/>
      <c r="J32" s="59" t="s">
        <v>39</v>
      </c>
      <c r="K32" s="59" t="s">
        <v>665</v>
      </c>
      <c r="L32" s="59" t="s">
        <v>50</v>
      </c>
    </row>
    <row r="33" spans="1:12" ht="144.75" x14ac:dyDescent="0.25">
      <c r="A33" s="89" t="s">
        <v>668</v>
      </c>
      <c r="B33" s="59" t="s">
        <v>51</v>
      </c>
      <c r="C33" s="59" t="s">
        <v>1124</v>
      </c>
      <c r="D33" s="59" t="s">
        <v>9</v>
      </c>
      <c r="E33" s="59">
        <v>1</v>
      </c>
      <c r="F33" s="101"/>
      <c r="G33" s="61"/>
      <c r="H33" s="60"/>
      <c r="I33" s="61"/>
      <c r="J33" s="59"/>
      <c r="K33" s="59"/>
      <c r="L33" s="62"/>
    </row>
    <row r="34" spans="1:12" ht="63" x14ac:dyDescent="0.25">
      <c r="A34" s="89" t="s">
        <v>669</v>
      </c>
      <c r="B34" s="59" t="s">
        <v>1091</v>
      </c>
      <c r="C34" s="59" t="s">
        <v>52</v>
      </c>
      <c r="D34" s="59" t="s">
        <v>9</v>
      </c>
      <c r="E34" s="59">
        <v>1</v>
      </c>
      <c r="F34" s="101"/>
      <c r="G34" s="61"/>
      <c r="H34" s="60"/>
      <c r="I34" s="61"/>
      <c r="J34" s="59"/>
      <c r="K34" s="59"/>
      <c r="L34" s="62"/>
    </row>
    <row r="35" spans="1:12" ht="47.25" x14ac:dyDescent="0.25">
      <c r="A35" s="89" t="s">
        <v>53</v>
      </c>
      <c r="B35" s="59" t="s">
        <v>54</v>
      </c>
      <c r="C35" s="59" t="s">
        <v>55</v>
      </c>
      <c r="D35" s="59" t="s">
        <v>9</v>
      </c>
      <c r="E35" s="59">
        <v>1</v>
      </c>
      <c r="F35" s="101"/>
      <c r="G35" s="61"/>
      <c r="H35" s="61"/>
      <c r="I35" s="61"/>
      <c r="J35" s="59"/>
      <c r="K35" s="59"/>
      <c r="L35" s="59"/>
    </row>
    <row r="36" spans="1:12" ht="110.25" x14ac:dyDescent="0.25">
      <c r="A36" s="89" t="s">
        <v>56</v>
      </c>
      <c r="B36" s="59" t="s">
        <v>57</v>
      </c>
      <c r="C36" s="59" t="s">
        <v>1090</v>
      </c>
      <c r="D36" s="59" t="s">
        <v>9</v>
      </c>
      <c r="E36" s="59">
        <v>1</v>
      </c>
      <c r="F36" s="101"/>
      <c r="G36" s="61"/>
      <c r="H36" s="61"/>
      <c r="I36" s="61"/>
      <c r="J36" s="59"/>
      <c r="K36" s="59"/>
      <c r="L36" s="59"/>
    </row>
    <row r="37" spans="1:12" ht="47.25" x14ac:dyDescent="0.25">
      <c r="A37" s="89" t="s">
        <v>1113</v>
      </c>
      <c r="B37" s="59" t="s">
        <v>58</v>
      </c>
      <c r="C37" s="59" t="s">
        <v>55</v>
      </c>
      <c r="D37" s="59" t="s">
        <v>9</v>
      </c>
      <c r="E37" s="59">
        <v>1</v>
      </c>
      <c r="F37" s="101"/>
      <c r="G37" s="61"/>
      <c r="H37" s="61"/>
      <c r="I37" s="61"/>
      <c r="J37" s="59"/>
      <c r="K37" s="59"/>
      <c r="L37" s="59"/>
    </row>
    <row r="38" spans="1:12" ht="110.25" x14ac:dyDescent="0.25">
      <c r="A38" s="89" t="s">
        <v>670</v>
      </c>
      <c r="B38" s="59" t="s">
        <v>1321</v>
      </c>
      <c r="C38" s="59" t="s">
        <v>1322</v>
      </c>
      <c r="D38" s="59" t="s">
        <v>9</v>
      </c>
      <c r="E38" s="59">
        <v>1</v>
      </c>
      <c r="F38" s="101"/>
      <c r="G38" s="61"/>
      <c r="H38" s="60"/>
      <c r="I38" s="61"/>
      <c r="J38" s="59"/>
      <c r="K38" s="59"/>
      <c r="L38" s="62"/>
    </row>
    <row r="39" spans="1:12" ht="78.75" x14ac:dyDescent="0.25">
      <c r="A39" s="89" t="s">
        <v>671</v>
      </c>
      <c r="B39" s="59" t="s">
        <v>59</v>
      </c>
      <c r="C39" s="59" t="s">
        <v>1125</v>
      </c>
      <c r="D39" s="59" t="s">
        <v>9</v>
      </c>
      <c r="E39" s="59">
        <v>1</v>
      </c>
      <c r="F39" s="101"/>
      <c r="G39" s="61"/>
      <c r="H39" s="60"/>
      <c r="I39" s="61"/>
      <c r="J39" s="59"/>
      <c r="K39" s="59"/>
      <c r="L39" s="62"/>
    </row>
    <row r="40" spans="1:12" ht="31.5" x14ac:dyDescent="0.25">
      <c r="A40" s="89" t="s">
        <v>672</v>
      </c>
      <c r="B40" s="59" t="s">
        <v>60</v>
      </c>
      <c r="C40" s="59" t="s">
        <v>61</v>
      </c>
      <c r="D40" s="59" t="s">
        <v>9</v>
      </c>
      <c r="E40" s="59">
        <v>1</v>
      </c>
      <c r="F40" s="101"/>
      <c r="G40" s="61"/>
      <c r="H40" s="60"/>
      <c r="I40" s="61"/>
      <c r="J40" s="59"/>
      <c r="K40" s="59"/>
      <c r="L40" s="62"/>
    </row>
    <row r="41" spans="1:12" ht="47.25" x14ac:dyDescent="0.25">
      <c r="A41" s="89" t="s">
        <v>673</v>
      </c>
      <c r="B41" s="59" t="s">
        <v>62</v>
      </c>
      <c r="C41" s="59" t="s">
        <v>63</v>
      </c>
      <c r="D41" s="59" t="s">
        <v>42</v>
      </c>
      <c r="E41" s="59">
        <v>1</v>
      </c>
      <c r="F41" s="101"/>
      <c r="G41" s="61"/>
      <c r="H41" s="60"/>
      <c r="I41" s="61"/>
      <c r="J41" s="59"/>
      <c r="K41" s="59"/>
      <c r="L41" s="59"/>
    </row>
    <row r="42" spans="1:12" ht="110.25" x14ac:dyDescent="0.25">
      <c r="A42" s="89" t="s">
        <v>674</v>
      </c>
      <c r="B42" s="59" t="s">
        <v>64</v>
      </c>
      <c r="C42" s="59" t="s">
        <v>65</v>
      </c>
      <c r="D42" s="59" t="s">
        <v>9</v>
      </c>
      <c r="E42" s="59">
        <v>1</v>
      </c>
      <c r="F42" s="101"/>
      <c r="G42" s="61"/>
      <c r="H42" s="60"/>
      <c r="I42" s="61"/>
      <c r="J42" s="59"/>
      <c r="K42" s="59"/>
      <c r="L42" s="59"/>
    </row>
    <row r="43" spans="1:12" ht="141.75" x14ac:dyDescent="0.25">
      <c r="A43" s="193" t="s">
        <v>675</v>
      </c>
      <c r="B43" s="59" t="s">
        <v>1323</v>
      </c>
      <c r="C43" s="59" t="s">
        <v>1324</v>
      </c>
      <c r="D43" s="59" t="s">
        <v>9</v>
      </c>
      <c r="E43" s="59">
        <v>1</v>
      </c>
      <c r="F43" s="101"/>
      <c r="G43" s="61"/>
      <c r="H43" s="60"/>
      <c r="I43" s="61"/>
      <c r="J43" s="59"/>
      <c r="K43" s="59"/>
      <c r="L43" s="59"/>
    </row>
    <row r="44" spans="1:12" ht="30.75" customHeight="1" x14ac:dyDescent="0.25">
      <c r="A44" s="194" t="s">
        <v>1319</v>
      </c>
      <c r="B44" s="198" t="s">
        <v>1320</v>
      </c>
      <c r="C44" s="198" t="s">
        <v>1318</v>
      </c>
      <c r="D44" s="199" t="s">
        <v>9</v>
      </c>
      <c r="E44" s="200">
        <v>1</v>
      </c>
      <c r="F44" s="201"/>
      <c r="G44" s="202"/>
      <c r="H44" s="203"/>
      <c r="I44" s="204"/>
      <c r="J44" s="205" t="s">
        <v>67</v>
      </c>
      <c r="K44" s="205" t="s">
        <v>68</v>
      </c>
      <c r="L44" s="59"/>
    </row>
    <row r="45" spans="1:12" ht="34.5" customHeight="1" x14ac:dyDescent="0.25">
      <c r="A45" s="195"/>
      <c r="B45" s="198"/>
      <c r="C45" s="198"/>
      <c r="D45" s="199"/>
      <c r="E45" s="200"/>
      <c r="F45" s="201"/>
      <c r="G45" s="202"/>
      <c r="H45" s="203"/>
      <c r="I45" s="204"/>
      <c r="J45" s="205"/>
      <c r="K45" s="205"/>
      <c r="L45" s="59"/>
    </row>
    <row r="46" spans="1:12" ht="110.25" x14ac:dyDescent="0.25">
      <c r="A46" s="90" t="s">
        <v>69</v>
      </c>
      <c r="B46" s="108" t="s">
        <v>1325</v>
      </c>
      <c r="C46" s="108" t="s">
        <v>70</v>
      </c>
      <c r="D46" s="108" t="s">
        <v>35</v>
      </c>
      <c r="E46" s="108">
        <v>1</v>
      </c>
      <c r="F46" s="196"/>
      <c r="G46" s="197"/>
      <c r="H46" s="76"/>
      <c r="I46" s="76"/>
      <c r="J46" s="108" t="s">
        <v>1070</v>
      </c>
      <c r="K46" s="108" t="s">
        <v>1071</v>
      </c>
      <c r="L46" s="59"/>
    </row>
    <row r="47" spans="1:12" ht="94.5" x14ac:dyDescent="0.25">
      <c r="A47" s="90" t="s">
        <v>71</v>
      </c>
      <c r="B47" s="59" t="s">
        <v>1312</v>
      </c>
      <c r="C47" s="59" t="s">
        <v>72</v>
      </c>
      <c r="D47" s="59" t="s">
        <v>1326</v>
      </c>
      <c r="E47" s="59">
        <v>1</v>
      </c>
      <c r="F47" s="101"/>
      <c r="G47" s="106"/>
      <c r="H47" s="61"/>
      <c r="I47" s="61"/>
      <c r="J47" s="187" t="s">
        <v>39</v>
      </c>
      <c r="K47" s="187" t="s">
        <v>1267</v>
      </c>
      <c r="L47" s="59"/>
    </row>
    <row r="48" spans="1:12" ht="31.5" x14ac:dyDescent="0.25">
      <c r="A48" s="90" t="s">
        <v>73</v>
      </c>
      <c r="B48" s="59" t="s">
        <v>74</v>
      </c>
      <c r="C48" s="59" t="s">
        <v>75</v>
      </c>
      <c r="D48" s="59" t="s">
        <v>9</v>
      </c>
      <c r="E48" s="59">
        <v>1</v>
      </c>
      <c r="F48" s="101"/>
      <c r="G48" s="61"/>
      <c r="H48" s="61"/>
      <c r="I48" s="61"/>
      <c r="J48" s="59"/>
      <c r="K48" s="59"/>
      <c r="L48" s="59"/>
    </row>
    <row r="49" spans="1:12" ht="78.75" x14ac:dyDescent="0.25">
      <c r="A49" s="90" t="s">
        <v>76</v>
      </c>
      <c r="B49" s="59" t="s">
        <v>1126</v>
      </c>
      <c r="C49" s="59" t="s">
        <v>77</v>
      </c>
      <c r="D49" s="59" t="s">
        <v>9</v>
      </c>
      <c r="E49" s="59">
        <v>1</v>
      </c>
      <c r="F49" s="101"/>
      <c r="G49" s="61"/>
      <c r="H49" s="61"/>
      <c r="I49" s="61"/>
      <c r="J49" s="59"/>
      <c r="K49" s="59"/>
      <c r="L49" s="59"/>
    </row>
    <row r="50" spans="1:12" ht="31.5" x14ac:dyDescent="0.25">
      <c r="A50" s="90" t="s">
        <v>78</v>
      </c>
      <c r="B50" s="59" t="s">
        <v>79</v>
      </c>
      <c r="C50" s="59" t="s">
        <v>615</v>
      </c>
      <c r="D50" s="59" t="s">
        <v>14</v>
      </c>
      <c r="E50" s="59">
        <v>1</v>
      </c>
      <c r="F50" s="101"/>
      <c r="G50" s="60"/>
      <c r="H50" s="61"/>
      <c r="I50" s="61"/>
      <c r="J50" s="59" t="s">
        <v>66</v>
      </c>
      <c r="K50" s="59" t="s">
        <v>1072</v>
      </c>
      <c r="L50" s="59"/>
    </row>
    <row r="51" spans="1:12" ht="31.5" x14ac:dyDescent="0.25">
      <c r="A51" s="90" t="s">
        <v>676</v>
      </c>
      <c r="B51" s="59" t="s">
        <v>80</v>
      </c>
      <c r="C51" s="59"/>
      <c r="D51" s="59" t="s">
        <v>1127</v>
      </c>
      <c r="E51" s="59">
        <v>1</v>
      </c>
      <c r="F51" s="101"/>
      <c r="G51" s="60"/>
      <c r="H51" s="61"/>
      <c r="I51" s="61"/>
      <c r="J51" s="59"/>
      <c r="K51" s="59"/>
      <c r="L51" s="59"/>
    </row>
    <row r="52" spans="1:12" ht="15.75" x14ac:dyDescent="0.25">
      <c r="A52" s="137" t="s">
        <v>1128</v>
      </c>
      <c r="B52" s="137"/>
      <c r="C52" s="137"/>
      <c r="D52" s="137"/>
      <c r="E52" s="137"/>
      <c r="F52" s="137"/>
      <c r="G52" s="137"/>
      <c r="H52" s="137"/>
      <c r="I52" s="137"/>
      <c r="J52" s="137"/>
      <c r="K52" s="137"/>
      <c r="L52" s="137"/>
    </row>
    <row r="53" spans="1:12" ht="15.75" x14ac:dyDescent="0.25">
      <c r="A53" s="138" t="s">
        <v>1084</v>
      </c>
      <c r="B53" s="139"/>
      <c r="C53" s="139"/>
      <c r="D53" s="139"/>
      <c r="E53" s="140"/>
      <c r="F53" s="82">
        <f>F54+F55+F56+F57+F58+F59+F60+F67+F68+F69+F70+F71+F72+F73+F74+F75+F76+F77+F78+F79+F80+F81+F82+F85+F88+F89+F90+F91+F94+F95+F96+F97+F98+F99+F100+F103+F104+F105+F106+F107+F108+F109+F110+F111+F112+F113+F114+F115+F116+F117+F118+F119+F120+F121+F122+F123+F125+F124+F127+F128+F129+F130+F134+F135+F136+F137+F138+F139+F145+F146+F147+F148+F149+F150+F151+F152+F153+F154+F155+F156+F157+F158+F159+F160+F161+F162+F163+F164+F165+F166+F167+F168+F169</f>
        <v>0</v>
      </c>
      <c r="G53" s="82">
        <f>G54+G58+G59+G60+G67+G68+G69+G70+G71+G72+G73+G74+G75+G76+G78+G79+G80+G82+G85+G88+G94+G96+G97+G98+G99+G100+G103+G104+G105+G106+G107+G108+G109+G110+G113+G114+G115+G116+G117+G118+G119+G120+G122+G123+G124+G130+G135+G136+G137+G138+G139+G145+G146+G147+G148+G155+G156+G157+G158+G159+G164+G166+G167+G168+G169</f>
        <v>0</v>
      </c>
      <c r="H53" s="82">
        <f>H54+H55+H56+H57+H58+H59+H60+H67+H68+H69+H70+H71+H72+H73+H74+H75+H76+H77+H78+H79+H80+H81+H82+H85+H88+H89+H90+H91+H94+H95+H96+H97+H99+H100+H103+H104+H105+H106+H107+H108+H109+H110+H111+H113+H114+H115+H116+H117+H118+H119+H120+H121+H122+H123+H124+H125+H127+H128+H129+H130+H134+H135+H136+H137+H138+H139+H145+H146+H147+H148+H149+H150+H151+H152+H153+H155+H154+H156+H157+H158+H159+H160+H161+H162+H163</f>
        <v>0</v>
      </c>
      <c r="I53" s="82">
        <f>I54+I59+I60+I67+I68+I69+I70+I71+I72+I73+I74+I75+I76+I79+I80+I82+I96+I97+I85+I88+I99+I100+I103+I104+I105+I106+I107+I108+I109+I110+I113+I114+I115+I116+I117+I118+I119+I120+I122+I123+I124+I130+I135+I136+I137+I138+I139+I145+I146+I147+I148+I155+I156+I157+I158+I159+I162</f>
        <v>0</v>
      </c>
      <c r="J53" s="99"/>
      <c r="K53" s="99"/>
      <c r="L53" s="99"/>
    </row>
    <row r="54" spans="1:12" ht="126" x14ac:dyDescent="0.25">
      <c r="A54" s="89" t="s">
        <v>677</v>
      </c>
      <c r="B54" s="59" t="s">
        <v>1301</v>
      </c>
      <c r="C54" s="59" t="s">
        <v>81</v>
      </c>
      <c r="D54" s="59" t="s">
        <v>82</v>
      </c>
      <c r="E54" s="59">
        <v>1</v>
      </c>
      <c r="F54" s="60"/>
      <c r="G54" s="60"/>
      <c r="H54" s="60"/>
      <c r="I54" s="60"/>
      <c r="J54" s="59" t="s">
        <v>39</v>
      </c>
      <c r="K54" s="59" t="s">
        <v>83</v>
      </c>
      <c r="L54" s="62"/>
    </row>
    <row r="55" spans="1:12" ht="110.25" x14ac:dyDescent="0.25">
      <c r="A55" s="89" t="s">
        <v>677</v>
      </c>
      <c r="B55" s="59" t="s">
        <v>84</v>
      </c>
      <c r="C55" s="59" t="s">
        <v>85</v>
      </c>
      <c r="D55" s="59" t="s">
        <v>42</v>
      </c>
      <c r="E55" s="59">
        <v>1</v>
      </c>
      <c r="F55" s="60"/>
      <c r="G55" s="61"/>
      <c r="H55" s="60"/>
      <c r="I55" s="61"/>
      <c r="J55" s="59"/>
      <c r="K55" s="59"/>
      <c r="L55" s="62"/>
    </row>
    <row r="56" spans="1:12" ht="78.75" x14ac:dyDescent="0.25">
      <c r="A56" s="89" t="s">
        <v>680</v>
      </c>
      <c r="B56" s="59" t="s">
        <v>86</v>
      </c>
      <c r="C56" s="59" t="s">
        <v>679</v>
      </c>
      <c r="D56" s="59" t="s">
        <v>9</v>
      </c>
      <c r="E56" s="59">
        <v>1</v>
      </c>
      <c r="F56" s="60"/>
      <c r="G56" s="61"/>
      <c r="H56" s="60"/>
      <c r="I56" s="61"/>
      <c r="J56" s="59"/>
      <c r="K56" s="59"/>
      <c r="L56" s="62"/>
    </row>
    <row r="57" spans="1:12" ht="47.25" x14ac:dyDescent="0.25">
      <c r="A57" s="89" t="s">
        <v>681</v>
      </c>
      <c r="B57" s="59" t="s">
        <v>87</v>
      </c>
      <c r="C57" s="59" t="s">
        <v>88</v>
      </c>
      <c r="D57" s="59" t="s">
        <v>42</v>
      </c>
      <c r="E57" s="59">
        <v>1</v>
      </c>
      <c r="F57" s="60"/>
      <c r="G57" s="61"/>
      <c r="H57" s="60"/>
      <c r="I57" s="61"/>
      <c r="J57" s="59"/>
      <c r="K57" s="59"/>
      <c r="L57" s="62"/>
    </row>
    <row r="58" spans="1:12" ht="141.75" x14ac:dyDescent="0.25">
      <c r="A58" s="89" t="s">
        <v>682</v>
      </c>
      <c r="B58" s="59" t="s">
        <v>13</v>
      </c>
      <c r="C58" s="59" t="s">
        <v>1327</v>
      </c>
      <c r="D58" s="59" t="s">
        <v>35</v>
      </c>
      <c r="E58" s="59">
        <v>1</v>
      </c>
      <c r="F58" s="60"/>
      <c r="G58" s="60"/>
      <c r="H58" s="60"/>
      <c r="I58" s="61"/>
      <c r="J58" s="59" t="s">
        <v>89</v>
      </c>
      <c r="K58" s="59" t="s">
        <v>90</v>
      </c>
      <c r="L58" s="59" t="s">
        <v>1073</v>
      </c>
    </row>
    <row r="59" spans="1:12" ht="141.75" x14ac:dyDescent="0.25">
      <c r="A59" s="89" t="s">
        <v>683</v>
      </c>
      <c r="B59" s="59" t="s">
        <v>91</v>
      </c>
      <c r="C59" s="59" t="s">
        <v>92</v>
      </c>
      <c r="D59" s="59" t="s">
        <v>35</v>
      </c>
      <c r="E59" s="59">
        <v>1</v>
      </c>
      <c r="F59" s="60"/>
      <c r="G59" s="60"/>
      <c r="H59" s="60"/>
      <c r="I59" s="60"/>
      <c r="J59" s="59" t="s">
        <v>67</v>
      </c>
      <c r="K59" s="59" t="s">
        <v>678</v>
      </c>
      <c r="L59" s="59" t="s">
        <v>93</v>
      </c>
    </row>
    <row r="60" spans="1:12" ht="126" x14ac:dyDescent="0.25">
      <c r="A60" s="89" t="s">
        <v>1028</v>
      </c>
      <c r="B60" s="59" t="s">
        <v>95</v>
      </c>
      <c r="C60" s="59" t="s">
        <v>1129</v>
      </c>
      <c r="D60" s="59" t="s">
        <v>35</v>
      </c>
      <c r="E60" s="59">
        <v>1</v>
      </c>
      <c r="F60" s="78">
        <f>F61+F62+F63+F64+F65+F66</f>
        <v>0</v>
      </c>
      <c r="G60" s="78">
        <f>G61+G62+G63+G64+G65+G66</f>
        <v>0</v>
      </c>
      <c r="H60" s="60"/>
      <c r="I60" s="60"/>
      <c r="J60" s="59" t="s">
        <v>67</v>
      </c>
      <c r="K60" s="59" t="s">
        <v>96</v>
      </c>
      <c r="L60" s="59"/>
    </row>
    <row r="61" spans="1:12" ht="47.25" x14ac:dyDescent="0.25">
      <c r="A61" s="89" t="s">
        <v>97</v>
      </c>
      <c r="B61" s="59" t="s">
        <v>98</v>
      </c>
      <c r="C61" s="59" t="s">
        <v>99</v>
      </c>
      <c r="D61" s="59" t="s">
        <v>35</v>
      </c>
      <c r="E61" s="59">
        <v>1</v>
      </c>
      <c r="F61" s="60"/>
      <c r="G61" s="60"/>
      <c r="H61" s="61"/>
      <c r="I61" s="61"/>
      <c r="J61" s="59" t="s">
        <v>100</v>
      </c>
      <c r="K61" s="59" t="s">
        <v>96</v>
      </c>
      <c r="L61" s="59"/>
    </row>
    <row r="62" spans="1:12" ht="47.25" x14ac:dyDescent="0.25">
      <c r="A62" s="89" t="s">
        <v>101</v>
      </c>
      <c r="B62" s="59" t="s">
        <v>102</v>
      </c>
      <c r="C62" s="59" t="s">
        <v>103</v>
      </c>
      <c r="D62" s="59" t="s">
        <v>35</v>
      </c>
      <c r="E62" s="59">
        <v>1</v>
      </c>
      <c r="F62" s="60"/>
      <c r="G62" s="60"/>
      <c r="H62" s="61"/>
      <c r="I62" s="61"/>
      <c r="J62" s="59" t="s">
        <v>36</v>
      </c>
      <c r="K62" s="59" t="s">
        <v>96</v>
      </c>
      <c r="L62" s="59"/>
    </row>
    <row r="63" spans="1:12" ht="31.5" x14ac:dyDescent="0.25">
      <c r="A63" s="89" t="s">
        <v>104</v>
      </c>
      <c r="B63" s="59" t="s">
        <v>105</v>
      </c>
      <c r="C63" s="59" t="s">
        <v>106</v>
      </c>
      <c r="D63" s="59" t="s">
        <v>35</v>
      </c>
      <c r="E63" s="59">
        <v>1</v>
      </c>
      <c r="F63" s="60"/>
      <c r="G63" s="60"/>
      <c r="H63" s="61"/>
      <c r="I63" s="61"/>
      <c r="J63" s="59" t="s">
        <v>67</v>
      </c>
      <c r="K63" s="59" t="s">
        <v>107</v>
      </c>
      <c r="L63" s="59"/>
    </row>
    <row r="64" spans="1:12" ht="31.5" x14ac:dyDescent="0.25">
      <c r="A64" s="89" t="s">
        <v>108</v>
      </c>
      <c r="B64" s="59" t="s">
        <v>1130</v>
      </c>
      <c r="C64" s="59" t="s">
        <v>616</v>
      </c>
      <c r="D64" s="59" t="s">
        <v>35</v>
      </c>
      <c r="E64" s="59">
        <v>1</v>
      </c>
      <c r="F64" s="60"/>
      <c r="G64" s="60"/>
      <c r="H64" s="61"/>
      <c r="I64" s="61"/>
      <c r="J64" s="59" t="s">
        <v>67</v>
      </c>
      <c r="K64" s="59" t="s">
        <v>107</v>
      </c>
      <c r="L64" s="59"/>
    </row>
    <row r="65" spans="1:12" ht="31.5" x14ac:dyDescent="0.25">
      <c r="A65" s="89" t="s">
        <v>109</v>
      </c>
      <c r="B65" s="59" t="s">
        <v>110</v>
      </c>
      <c r="C65" s="59" t="s">
        <v>617</v>
      </c>
      <c r="D65" s="59" t="s">
        <v>383</v>
      </c>
      <c r="E65" s="59">
        <v>1</v>
      </c>
      <c r="F65" s="60"/>
      <c r="G65" s="60"/>
      <c r="H65" s="61"/>
      <c r="I65" s="61"/>
      <c r="J65" s="59" t="s">
        <v>67</v>
      </c>
      <c r="K65" s="59" t="s">
        <v>107</v>
      </c>
      <c r="L65" s="59" t="s">
        <v>1074</v>
      </c>
    </row>
    <row r="66" spans="1:12" ht="63" x14ac:dyDescent="0.25">
      <c r="A66" s="89" t="s">
        <v>111</v>
      </c>
      <c r="B66" s="59" t="s">
        <v>112</v>
      </c>
      <c r="C66" s="59" t="s">
        <v>618</v>
      </c>
      <c r="D66" s="59" t="s">
        <v>35</v>
      </c>
      <c r="E66" s="59">
        <v>1</v>
      </c>
      <c r="F66" s="60"/>
      <c r="G66" s="60"/>
      <c r="H66" s="61"/>
      <c r="I66" s="61"/>
      <c r="J66" s="59" t="s">
        <v>113</v>
      </c>
      <c r="K66" s="59" t="s">
        <v>1075</v>
      </c>
      <c r="L66" s="59"/>
    </row>
    <row r="67" spans="1:12" ht="78.75" x14ac:dyDescent="0.25">
      <c r="A67" s="89" t="s">
        <v>688</v>
      </c>
      <c r="B67" s="59" t="s">
        <v>1131</v>
      </c>
      <c r="C67" s="59" t="s">
        <v>1328</v>
      </c>
      <c r="D67" s="59" t="s">
        <v>684</v>
      </c>
      <c r="E67" s="59">
        <v>1</v>
      </c>
      <c r="F67" s="60"/>
      <c r="G67" s="60"/>
      <c r="H67" s="60"/>
      <c r="I67" s="60"/>
      <c r="J67" s="59" t="s">
        <v>94</v>
      </c>
      <c r="K67" s="59" t="s">
        <v>114</v>
      </c>
      <c r="L67" s="59"/>
    </row>
    <row r="68" spans="1:12" ht="63" x14ac:dyDescent="0.25">
      <c r="A68" s="89" t="s">
        <v>685</v>
      </c>
      <c r="B68" s="59" t="s">
        <v>115</v>
      </c>
      <c r="C68" s="59" t="s">
        <v>1132</v>
      </c>
      <c r="D68" s="59" t="s">
        <v>35</v>
      </c>
      <c r="E68" s="59">
        <v>1</v>
      </c>
      <c r="F68" s="60"/>
      <c r="G68" s="60"/>
      <c r="H68" s="60"/>
      <c r="I68" s="60"/>
      <c r="J68" s="59" t="s">
        <v>116</v>
      </c>
      <c r="K68" s="59" t="s">
        <v>117</v>
      </c>
      <c r="L68" s="59" t="s">
        <v>1133</v>
      </c>
    </row>
    <row r="69" spans="1:12" ht="63" x14ac:dyDescent="0.25">
      <c r="A69" s="89" t="s">
        <v>686</v>
      </c>
      <c r="B69" s="59" t="s">
        <v>118</v>
      </c>
      <c r="C69" s="59" t="s">
        <v>119</v>
      </c>
      <c r="D69" s="59" t="s">
        <v>35</v>
      </c>
      <c r="E69" s="59">
        <v>1</v>
      </c>
      <c r="F69" s="60"/>
      <c r="G69" s="60"/>
      <c r="H69" s="60"/>
      <c r="I69" s="60"/>
      <c r="J69" s="59" t="s">
        <v>94</v>
      </c>
      <c r="K69" s="59" t="s">
        <v>117</v>
      </c>
      <c r="L69" s="59" t="s">
        <v>1134</v>
      </c>
    </row>
    <row r="70" spans="1:12" ht="63" x14ac:dyDescent="0.25">
      <c r="A70" s="89" t="s">
        <v>687</v>
      </c>
      <c r="B70" s="59" t="s">
        <v>120</v>
      </c>
      <c r="C70" s="59" t="s">
        <v>1132</v>
      </c>
      <c r="D70" s="59" t="s">
        <v>35</v>
      </c>
      <c r="E70" s="59">
        <v>1</v>
      </c>
      <c r="F70" s="60"/>
      <c r="G70" s="60"/>
      <c r="H70" s="60"/>
      <c r="I70" s="60"/>
      <c r="J70" s="59" t="s">
        <v>94</v>
      </c>
      <c r="K70" s="59" t="s">
        <v>121</v>
      </c>
      <c r="L70" s="59" t="s">
        <v>1135</v>
      </c>
    </row>
    <row r="71" spans="1:12" ht="63" x14ac:dyDescent="0.25">
      <c r="A71" s="89" t="s">
        <v>690</v>
      </c>
      <c r="B71" s="59" t="s">
        <v>122</v>
      </c>
      <c r="C71" s="59" t="s">
        <v>119</v>
      </c>
      <c r="D71" s="59" t="s">
        <v>35</v>
      </c>
      <c r="E71" s="59">
        <v>1</v>
      </c>
      <c r="F71" s="60"/>
      <c r="G71" s="60"/>
      <c r="H71" s="60"/>
      <c r="I71" s="60"/>
      <c r="J71" s="59" t="s">
        <v>94</v>
      </c>
      <c r="K71" s="59" t="s">
        <v>121</v>
      </c>
      <c r="L71" s="59" t="s">
        <v>1136</v>
      </c>
    </row>
    <row r="72" spans="1:12" ht="409.5" x14ac:dyDescent="0.25">
      <c r="A72" s="89" t="s">
        <v>691</v>
      </c>
      <c r="B72" s="59" t="s">
        <v>123</v>
      </c>
      <c r="C72" s="59" t="s">
        <v>1329</v>
      </c>
      <c r="D72" s="59" t="s">
        <v>35</v>
      </c>
      <c r="E72" s="59">
        <v>1</v>
      </c>
      <c r="F72" s="60"/>
      <c r="G72" s="60"/>
      <c r="H72" s="60"/>
      <c r="I72" s="60"/>
      <c r="J72" s="59" t="s">
        <v>39</v>
      </c>
      <c r="K72" s="59" t="s">
        <v>124</v>
      </c>
      <c r="L72" s="59" t="s">
        <v>1330</v>
      </c>
    </row>
    <row r="73" spans="1:12" ht="157.5" x14ac:dyDescent="0.25">
      <c r="A73" s="89" t="s">
        <v>692</v>
      </c>
      <c r="B73" s="59" t="s">
        <v>125</v>
      </c>
      <c r="C73" s="59" t="s">
        <v>1137</v>
      </c>
      <c r="D73" s="59" t="s">
        <v>35</v>
      </c>
      <c r="E73" s="59">
        <v>1</v>
      </c>
      <c r="F73" s="60"/>
      <c r="G73" s="60"/>
      <c r="H73" s="60"/>
      <c r="I73" s="60"/>
      <c r="J73" s="59" t="s">
        <v>689</v>
      </c>
      <c r="K73" s="59" t="s">
        <v>126</v>
      </c>
      <c r="L73" s="59" t="s">
        <v>1268</v>
      </c>
    </row>
    <row r="74" spans="1:12" ht="94.5" x14ac:dyDescent="0.25">
      <c r="A74" s="89" t="s">
        <v>693</v>
      </c>
      <c r="B74" s="59" t="s">
        <v>127</v>
      </c>
      <c r="C74" s="59" t="s">
        <v>1138</v>
      </c>
      <c r="D74" s="59" t="s">
        <v>14</v>
      </c>
      <c r="E74" s="59">
        <v>8</v>
      </c>
      <c r="F74" s="60"/>
      <c r="G74" s="60"/>
      <c r="H74" s="60"/>
      <c r="I74" s="60"/>
      <c r="J74" s="59" t="s">
        <v>128</v>
      </c>
      <c r="K74" s="59" t="s">
        <v>129</v>
      </c>
      <c r="L74" s="59" t="s">
        <v>695</v>
      </c>
    </row>
    <row r="75" spans="1:12" ht="110.25" x14ac:dyDescent="0.25">
      <c r="A75" s="89" t="s">
        <v>696</v>
      </c>
      <c r="B75" s="59" t="s">
        <v>130</v>
      </c>
      <c r="C75" s="59" t="s">
        <v>894</v>
      </c>
      <c r="D75" s="59" t="s">
        <v>35</v>
      </c>
      <c r="E75" s="59">
        <v>1</v>
      </c>
      <c r="F75" s="60"/>
      <c r="G75" s="60"/>
      <c r="H75" s="60"/>
      <c r="I75" s="60"/>
      <c r="J75" s="59" t="s">
        <v>689</v>
      </c>
      <c r="K75" s="59" t="s">
        <v>126</v>
      </c>
      <c r="L75" s="59"/>
    </row>
    <row r="76" spans="1:12" ht="78.75" x14ac:dyDescent="0.25">
      <c r="A76" s="89" t="s">
        <v>697</v>
      </c>
      <c r="B76" s="59" t="s">
        <v>131</v>
      </c>
      <c r="C76" s="59" t="s">
        <v>1139</v>
      </c>
      <c r="D76" s="59" t="s">
        <v>14</v>
      </c>
      <c r="E76" s="59">
        <v>8</v>
      </c>
      <c r="F76" s="60"/>
      <c r="G76" s="60"/>
      <c r="H76" s="60"/>
      <c r="I76" s="60"/>
      <c r="J76" s="59" t="s">
        <v>128</v>
      </c>
      <c r="K76" s="59" t="s">
        <v>129</v>
      </c>
      <c r="L76" s="59" t="s">
        <v>694</v>
      </c>
    </row>
    <row r="77" spans="1:12" ht="47.25" x14ac:dyDescent="0.25">
      <c r="A77" s="89" t="s">
        <v>698</v>
      </c>
      <c r="B77" s="59" t="s">
        <v>1140</v>
      </c>
      <c r="C77" s="59" t="s">
        <v>1302</v>
      </c>
      <c r="D77" s="59" t="s">
        <v>42</v>
      </c>
      <c r="E77" s="59">
        <v>1</v>
      </c>
      <c r="F77" s="60"/>
      <c r="G77" s="61"/>
      <c r="H77" s="60"/>
      <c r="I77" s="61"/>
      <c r="J77" s="59"/>
      <c r="K77" s="59"/>
      <c r="L77" s="59"/>
    </row>
    <row r="78" spans="1:12" ht="78.75" x14ac:dyDescent="0.25">
      <c r="A78" s="89" t="s">
        <v>699</v>
      </c>
      <c r="B78" s="59" t="s">
        <v>619</v>
      </c>
      <c r="C78" s="59" t="s">
        <v>1141</v>
      </c>
      <c r="D78" s="59" t="s">
        <v>1142</v>
      </c>
      <c r="E78" s="59">
        <v>1</v>
      </c>
      <c r="F78" s="60"/>
      <c r="G78" s="60"/>
      <c r="H78" s="60"/>
      <c r="I78" s="61"/>
      <c r="J78" s="59" t="s">
        <v>132</v>
      </c>
      <c r="K78" s="59" t="s">
        <v>133</v>
      </c>
      <c r="L78" s="59" t="s">
        <v>1143</v>
      </c>
    </row>
    <row r="79" spans="1:12" ht="47.25" x14ac:dyDescent="0.25">
      <c r="A79" s="89" t="s">
        <v>700</v>
      </c>
      <c r="B79" s="59" t="s">
        <v>1144</v>
      </c>
      <c r="C79" s="59" t="s">
        <v>134</v>
      </c>
      <c r="D79" s="59" t="s">
        <v>355</v>
      </c>
      <c r="E79" s="59">
        <v>1</v>
      </c>
      <c r="F79" s="60"/>
      <c r="G79" s="60"/>
      <c r="H79" s="60"/>
      <c r="I79" s="60"/>
      <c r="J79" s="59" t="s">
        <v>39</v>
      </c>
      <c r="K79" s="59" t="s">
        <v>136</v>
      </c>
      <c r="L79" s="59" t="s">
        <v>135</v>
      </c>
    </row>
    <row r="80" spans="1:12" ht="47.25" x14ac:dyDescent="0.25">
      <c r="A80" s="89" t="s">
        <v>701</v>
      </c>
      <c r="B80" s="59" t="s">
        <v>137</v>
      </c>
      <c r="C80" s="59" t="s">
        <v>1145</v>
      </c>
      <c r="D80" s="59" t="s">
        <v>35</v>
      </c>
      <c r="E80" s="59">
        <v>1</v>
      </c>
      <c r="F80" s="60"/>
      <c r="G80" s="60"/>
      <c r="H80" s="60"/>
      <c r="I80" s="60"/>
      <c r="J80" s="59" t="s">
        <v>39</v>
      </c>
      <c r="K80" s="59" t="s">
        <v>138</v>
      </c>
      <c r="L80" s="59"/>
    </row>
    <row r="81" spans="1:12" ht="63" x14ac:dyDescent="0.25">
      <c r="A81" s="89" t="s">
        <v>702</v>
      </c>
      <c r="B81" s="59" t="s">
        <v>620</v>
      </c>
      <c r="C81" s="59" t="s">
        <v>895</v>
      </c>
      <c r="D81" s="59" t="s">
        <v>9</v>
      </c>
      <c r="E81" s="59">
        <v>1</v>
      </c>
      <c r="F81" s="60"/>
      <c r="G81" s="61"/>
      <c r="H81" s="60"/>
      <c r="I81" s="61"/>
      <c r="J81" s="59"/>
      <c r="K81" s="59"/>
      <c r="L81" s="59"/>
    </row>
    <row r="82" spans="1:12" ht="63" x14ac:dyDescent="0.25">
      <c r="A82" s="89" t="s">
        <v>703</v>
      </c>
      <c r="B82" s="59" t="s">
        <v>621</v>
      </c>
      <c r="C82" s="59" t="s">
        <v>1146</v>
      </c>
      <c r="D82" s="59" t="s">
        <v>35</v>
      </c>
      <c r="E82" s="59">
        <v>1</v>
      </c>
      <c r="F82" s="78">
        <f>F83+F84</f>
        <v>0</v>
      </c>
      <c r="G82" s="78">
        <f>G83+G84</f>
        <v>0</v>
      </c>
      <c r="H82" s="60"/>
      <c r="I82" s="60"/>
      <c r="J82" s="59" t="s">
        <v>139</v>
      </c>
      <c r="K82" s="59" t="s">
        <v>140</v>
      </c>
      <c r="L82" s="59"/>
    </row>
    <row r="83" spans="1:12" ht="47.25" x14ac:dyDescent="0.25">
      <c r="A83" s="89" t="s">
        <v>141</v>
      </c>
      <c r="B83" s="59" t="s">
        <v>142</v>
      </c>
      <c r="C83" s="59" t="s">
        <v>1303</v>
      </c>
      <c r="D83" s="59" t="s">
        <v>35</v>
      </c>
      <c r="E83" s="59">
        <v>1</v>
      </c>
      <c r="F83" s="60"/>
      <c r="G83" s="60"/>
      <c r="H83" s="61"/>
      <c r="I83" s="61"/>
      <c r="J83" s="59" t="s">
        <v>143</v>
      </c>
      <c r="K83" s="59" t="s">
        <v>144</v>
      </c>
      <c r="L83" s="59"/>
    </row>
    <row r="84" spans="1:12" ht="47.25" x14ac:dyDescent="0.25">
      <c r="A84" s="89" t="s">
        <v>145</v>
      </c>
      <c r="B84" s="59" t="s">
        <v>146</v>
      </c>
      <c r="C84" s="59" t="s">
        <v>622</v>
      </c>
      <c r="D84" s="59" t="s">
        <v>35</v>
      </c>
      <c r="E84" s="59">
        <v>1</v>
      </c>
      <c r="F84" s="60"/>
      <c r="G84" s="60"/>
      <c r="H84" s="61"/>
      <c r="I84" s="61"/>
      <c r="J84" s="59" t="s">
        <v>143</v>
      </c>
      <c r="K84" s="59" t="s">
        <v>144</v>
      </c>
      <c r="L84" s="59"/>
    </row>
    <row r="85" spans="1:12" ht="47.25" x14ac:dyDescent="0.25">
      <c r="A85" s="89" t="s">
        <v>704</v>
      </c>
      <c r="B85" s="59" t="s">
        <v>147</v>
      </c>
      <c r="C85" s="59" t="s">
        <v>148</v>
      </c>
      <c r="D85" s="59" t="s">
        <v>35</v>
      </c>
      <c r="E85" s="59">
        <v>1</v>
      </c>
      <c r="F85" s="78">
        <f>F86+F87</f>
        <v>0</v>
      </c>
      <c r="G85" s="78">
        <f>G86+G87</f>
        <v>0</v>
      </c>
      <c r="H85" s="60"/>
      <c r="I85" s="60"/>
      <c r="J85" s="59" t="s">
        <v>139</v>
      </c>
      <c r="K85" s="59" t="s">
        <v>149</v>
      </c>
      <c r="L85" s="59"/>
    </row>
    <row r="86" spans="1:12" ht="31.5" x14ac:dyDescent="0.25">
      <c r="A86" s="89" t="s">
        <v>150</v>
      </c>
      <c r="B86" s="59" t="s">
        <v>142</v>
      </c>
      <c r="C86" s="59" t="s">
        <v>151</v>
      </c>
      <c r="D86" s="59" t="s">
        <v>152</v>
      </c>
      <c r="E86" s="59">
        <v>1</v>
      </c>
      <c r="F86" s="60"/>
      <c r="G86" s="60"/>
      <c r="H86" s="61"/>
      <c r="I86" s="61"/>
      <c r="J86" s="59" t="s">
        <v>139</v>
      </c>
      <c r="K86" s="59" t="s">
        <v>149</v>
      </c>
      <c r="L86" s="59"/>
    </row>
    <row r="87" spans="1:12" ht="31.5" x14ac:dyDescent="0.25">
      <c r="A87" s="89" t="s">
        <v>153</v>
      </c>
      <c r="B87" s="59" t="s">
        <v>146</v>
      </c>
      <c r="C87" s="59" t="s">
        <v>151</v>
      </c>
      <c r="D87" s="59" t="s">
        <v>14</v>
      </c>
      <c r="E87" s="59">
        <v>1</v>
      </c>
      <c r="F87" s="60"/>
      <c r="G87" s="60"/>
      <c r="H87" s="61"/>
      <c r="I87" s="61"/>
      <c r="J87" s="59" t="s">
        <v>139</v>
      </c>
      <c r="K87" s="59" t="s">
        <v>149</v>
      </c>
      <c r="L87" s="59"/>
    </row>
    <row r="88" spans="1:12" ht="47.25" x14ac:dyDescent="0.25">
      <c r="A88" s="89" t="s">
        <v>705</v>
      </c>
      <c r="B88" s="94" t="s">
        <v>154</v>
      </c>
      <c r="C88" s="94" t="s">
        <v>155</v>
      </c>
      <c r="D88" s="94" t="s">
        <v>35</v>
      </c>
      <c r="E88" s="94">
        <v>1</v>
      </c>
      <c r="F88" s="96"/>
      <c r="G88" s="96"/>
      <c r="H88" s="96"/>
      <c r="I88" s="96"/>
      <c r="J88" s="94" t="s">
        <v>139</v>
      </c>
      <c r="K88" s="94" t="s">
        <v>1333</v>
      </c>
      <c r="L88" s="59"/>
    </row>
    <row r="89" spans="1:12" ht="110.25" x14ac:dyDescent="0.25">
      <c r="A89" s="89" t="s">
        <v>706</v>
      </c>
      <c r="B89" s="59" t="s">
        <v>156</v>
      </c>
      <c r="C89" s="59" t="s">
        <v>1331</v>
      </c>
      <c r="D89" s="59" t="s">
        <v>9</v>
      </c>
      <c r="E89" s="59">
        <v>1</v>
      </c>
      <c r="F89" s="60"/>
      <c r="G89" s="61"/>
      <c r="H89" s="60"/>
      <c r="I89" s="61"/>
      <c r="J89" s="59"/>
      <c r="K89" s="59"/>
      <c r="L89" s="59"/>
    </row>
    <row r="90" spans="1:12" ht="126" x14ac:dyDescent="0.25">
      <c r="A90" s="89" t="s">
        <v>707</v>
      </c>
      <c r="B90" s="59" t="s">
        <v>623</v>
      </c>
      <c r="C90" s="59" t="s">
        <v>1332</v>
      </c>
      <c r="D90" s="59" t="s">
        <v>1147</v>
      </c>
      <c r="E90" s="59">
        <v>1</v>
      </c>
      <c r="F90" s="60"/>
      <c r="G90" s="61"/>
      <c r="H90" s="60"/>
      <c r="I90" s="61"/>
      <c r="J90" s="59"/>
      <c r="K90" s="59"/>
      <c r="L90" s="59"/>
    </row>
    <row r="91" spans="1:12" ht="141.75" x14ac:dyDescent="0.25">
      <c r="A91" s="89" t="s">
        <v>708</v>
      </c>
      <c r="B91" s="59" t="s">
        <v>157</v>
      </c>
      <c r="C91" s="59" t="s">
        <v>1148</v>
      </c>
      <c r="D91" s="59" t="s">
        <v>1147</v>
      </c>
      <c r="E91" s="59">
        <v>1</v>
      </c>
      <c r="F91" s="78">
        <f>F92+F93</f>
        <v>0</v>
      </c>
      <c r="G91" s="61"/>
      <c r="H91" s="60"/>
      <c r="I91" s="61"/>
      <c r="J91" s="59"/>
      <c r="K91" s="59"/>
      <c r="L91" s="59" t="s">
        <v>158</v>
      </c>
    </row>
    <row r="92" spans="1:12" ht="31.5" x14ac:dyDescent="0.25">
      <c r="A92" s="89" t="s">
        <v>159</v>
      </c>
      <c r="B92" s="59" t="s">
        <v>160</v>
      </c>
      <c r="C92" s="59" t="s">
        <v>161</v>
      </c>
      <c r="D92" s="59" t="s">
        <v>1147</v>
      </c>
      <c r="E92" s="59"/>
      <c r="F92" s="60"/>
      <c r="G92" s="61"/>
      <c r="H92" s="61"/>
      <c r="I92" s="61"/>
      <c r="J92" s="59"/>
      <c r="K92" s="59"/>
      <c r="L92" s="59" t="s">
        <v>162</v>
      </c>
    </row>
    <row r="93" spans="1:12" ht="63" x14ac:dyDescent="0.25">
      <c r="A93" s="89" t="s">
        <v>163</v>
      </c>
      <c r="B93" s="59" t="s">
        <v>164</v>
      </c>
      <c r="C93" s="59" t="s">
        <v>161</v>
      </c>
      <c r="D93" s="59" t="s">
        <v>1147</v>
      </c>
      <c r="E93" s="59"/>
      <c r="F93" s="60"/>
      <c r="G93" s="61"/>
      <c r="H93" s="61"/>
      <c r="I93" s="61"/>
      <c r="J93" s="59"/>
      <c r="K93" s="59"/>
      <c r="L93" s="59"/>
    </row>
    <row r="94" spans="1:12" ht="173.25" x14ac:dyDescent="0.25">
      <c r="A94" s="89" t="s">
        <v>709</v>
      </c>
      <c r="B94" s="59" t="s">
        <v>165</v>
      </c>
      <c r="C94" s="59" t="s">
        <v>1149</v>
      </c>
      <c r="D94" s="59" t="s">
        <v>35</v>
      </c>
      <c r="E94" s="59">
        <v>1</v>
      </c>
      <c r="F94" s="60"/>
      <c r="G94" s="60"/>
      <c r="H94" s="60"/>
      <c r="I94" s="61"/>
      <c r="J94" s="59" t="s">
        <v>182</v>
      </c>
      <c r="K94" s="59" t="s">
        <v>1150</v>
      </c>
      <c r="L94" s="59" t="s">
        <v>166</v>
      </c>
    </row>
    <row r="95" spans="1:12" ht="299.25" x14ac:dyDescent="0.25">
      <c r="A95" s="89" t="s">
        <v>710</v>
      </c>
      <c r="B95" s="59" t="s">
        <v>167</v>
      </c>
      <c r="C95" s="59" t="s">
        <v>1151</v>
      </c>
      <c r="D95" s="59" t="s">
        <v>42</v>
      </c>
      <c r="E95" s="59">
        <v>1</v>
      </c>
      <c r="F95" s="60"/>
      <c r="G95" s="61"/>
      <c r="H95" s="60"/>
      <c r="I95" s="61"/>
      <c r="J95" s="59"/>
      <c r="K95" s="59"/>
      <c r="L95" s="59" t="s">
        <v>896</v>
      </c>
    </row>
    <row r="96" spans="1:12" ht="126" x14ac:dyDescent="0.25">
      <c r="A96" s="89" t="s">
        <v>711</v>
      </c>
      <c r="B96" s="59" t="s">
        <v>169</v>
      </c>
      <c r="C96" s="59" t="s">
        <v>1471</v>
      </c>
      <c r="D96" s="59" t="s">
        <v>14</v>
      </c>
      <c r="E96" s="59">
        <v>8</v>
      </c>
      <c r="F96" s="60"/>
      <c r="G96" s="60"/>
      <c r="H96" s="60"/>
      <c r="I96" s="60"/>
      <c r="J96" s="59" t="s">
        <v>128</v>
      </c>
      <c r="K96" s="59" t="s">
        <v>1152</v>
      </c>
      <c r="L96" s="59" t="s">
        <v>897</v>
      </c>
    </row>
    <row r="97" spans="1:12" ht="267.75" x14ac:dyDescent="0.25">
      <c r="A97" s="89" t="s">
        <v>712</v>
      </c>
      <c r="B97" s="59" t="s">
        <v>170</v>
      </c>
      <c r="C97" s="59" t="s">
        <v>1153</v>
      </c>
      <c r="D97" s="59" t="s">
        <v>152</v>
      </c>
      <c r="E97" s="59">
        <v>1</v>
      </c>
      <c r="F97" s="60"/>
      <c r="G97" s="60"/>
      <c r="H97" s="60"/>
      <c r="I97" s="60"/>
      <c r="J97" s="59" t="s">
        <v>852</v>
      </c>
      <c r="K97" s="59" t="s">
        <v>899</v>
      </c>
      <c r="L97" s="59" t="s">
        <v>898</v>
      </c>
    </row>
    <row r="98" spans="1:12" ht="94.5" x14ac:dyDescent="0.25">
      <c r="A98" s="89" t="s">
        <v>171</v>
      </c>
      <c r="B98" s="59" t="s">
        <v>624</v>
      </c>
      <c r="C98" s="59" t="s">
        <v>172</v>
      </c>
      <c r="D98" s="59" t="s">
        <v>35</v>
      </c>
      <c r="E98" s="59">
        <v>1</v>
      </c>
      <c r="F98" s="60"/>
      <c r="G98" s="60"/>
      <c r="H98" s="61"/>
      <c r="I98" s="61"/>
      <c r="J98" s="59" t="s">
        <v>174</v>
      </c>
      <c r="K98" s="59" t="s">
        <v>175</v>
      </c>
      <c r="L98" s="59" t="s">
        <v>173</v>
      </c>
    </row>
    <row r="99" spans="1:12" ht="157.5" x14ac:dyDescent="0.25">
      <c r="A99" s="89" t="s">
        <v>713</v>
      </c>
      <c r="B99" s="59" t="s">
        <v>176</v>
      </c>
      <c r="C99" s="59" t="s">
        <v>1154</v>
      </c>
      <c r="D99" s="59" t="s">
        <v>14</v>
      </c>
      <c r="E99" s="59">
        <v>8</v>
      </c>
      <c r="F99" s="60"/>
      <c r="G99" s="60"/>
      <c r="H99" s="60"/>
      <c r="I99" s="60"/>
      <c r="J99" s="59" t="s">
        <v>128</v>
      </c>
      <c r="K99" s="59" t="s">
        <v>129</v>
      </c>
      <c r="L99" s="59" t="s">
        <v>897</v>
      </c>
    </row>
    <row r="100" spans="1:12" ht="189" x14ac:dyDescent="0.25">
      <c r="A100" s="89" t="s">
        <v>714</v>
      </c>
      <c r="B100" s="59" t="s">
        <v>1092</v>
      </c>
      <c r="C100" s="59" t="s">
        <v>1334</v>
      </c>
      <c r="D100" s="59" t="s">
        <v>35</v>
      </c>
      <c r="E100" s="59">
        <v>1</v>
      </c>
      <c r="F100" s="78">
        <f>F101+F102</f>
        <v>0</v>
      </c>
      <c r="G100" s="78">
        <f>G101+G102</f>
        <v>0</v>
      </c>
      <c r="H100" s="60"/>
      <c r="I100" s="60"/>
      <c r="J100" s="59" t="s">
        <v>852</v>
      </c>
      <c r="K100" s="59" t="s">
        <v>873</v>
      </c>
      <c r="L100" s="59" t="s">
        <v>177</v>
      </c>
    </row>
    <row r="101" spans="1:12" ht="94.5" x14ac:dyDescent="0.25">
      <c r="A101" s="89" t="s">
        <v>178</v>
      </c>
      <c r="B101" s="59" t="s">
        <v>179</v>
      </c>
      <c r="C101" s="59" t="s">
        <v>180</v>
      </c>
      <c r="D101" s="59" t="s">
        <v>35</v>
      </c>
      <c r="E101" s="59"/>
      <c r="F101" s="60"/>
      <c r="G101" s="60"/>
      <c r="H101" s="61"/>
      <c r="I101" s="61"/>
      <c r="J101" s="59" t="s">
        <v>182</v>
      </c>
      <c r="K101" s="59" t="s">
        <v>183</v>
      </c>
      <c r="L101" s="59" t="s">
        <v>181</v>
      </c>
    </row>
    <row r="102" spans="1:12" ht="78.75" x14ac:dyDescent="0.25">
      <c r="A102" s="89" t="s">
        <v>184</v>
      </c>
      <c r="B102" s="59" t="s">
        <v>185</v>
      </c>
      <c r="C102" s="59" t="s">
        <v>186</v>
      </c>
      <c r="D102" s="59" t="s">
        <v>35</v>
      </c>
      <c r="E102" s="59"/>
      <c r="F102" s="60"/>
      <c r="G102" s="60"/>
      <c r="H102" s="61"/>
      <c r="I102" s="61"/>
      <c r="J102" s="59" t="s">
        <v>15</v>
      </c>
      <c r="K102" s="59" t="s">
        <v>187</v>
      </c>
      <c r="L102" s="59" t="s">
        <v>181</v>
      </c>
    </row>
    <row r="103" spans="1:12" ht="110.25" x14ac:dyDescent="0.25">
      <c r="A103" s="89" t="s">
        <v>715</v>
      </c>
      <c r="B103" s="59" t="s">
        <v>188</v>
      </c>
      <c r="C103" s="59" t="s">
        <v>189</v>
      </c>
      <c r="D103" s="59" t="s">
        <v>14</v>
      </c>
      <c r="E103" s="59">
        <v>8</v>
      </c>
      <c r="F103" s="60"/>
      <c r="G103" s="60"/>
      <c r="H103" s="60"/>
      <c r="I103" s="60"/>
      <c r="J103" s="59" t="s">
        <v>128</v>
      </c>
      <c r="K103" s="59" t="s">
        <v>129</v>
      </c>
      <c r="L103" s="59" t="s">
        <v>897</v>
      </c>
    </row>
    <row r="104" spans="1:12" ht="267.75" x14ac:dyDescent="0.25">
      <c r="A104" s="89" t="s">
        <v>716</v>
      </c>
      <c r="B104" s="59" t="s">
        <v>625</v>
      </c>
      <c r="C104" s="59" t="s">
        <v>1335</v>
      </c>
      <c r="D104" s="59" t="s">
        <v>35</v>
      </c>
      <c r="E104" s="59">
        <v>1</v>
      </c>
      <c r="F104" s="60"/>
      <c r="G104" s="60"/>
      <c r="H104" s="60"/>
      <c r="I104" s="60"/>
      <c r="J104" s="59" t="s">
        <v>900</v>
      </c>
      <c r="K104" s="59" t="s">
        <v>873</v>
      </c>
      <c r="L104" s="59" t="s">
        <v>190</v>
      </c>
    </row>
    <row r="105" spans="1:12" ht="204.75" x14ac:dyDescent="0.25">
      <c r="A105" s="89" t="s">
        <v>717</v>
      </c>
      <c r="B105" s="59" t="s">
        <v>1336</v>
      </c>
      <c r="C105" s="59" t="s">
        <v>1337</v>
      </c>
      <c r="D105" s="59" t="s">
        <v>35</v>
      </c>
      <c r="E105" s="59">
        <v>1</v>
      </c>
      <c r="F105" s="60"/>
      <c r="G105" s="60"/>
      <c r="H105" s="60"/>
      <c r="I105" s="60"/>
      <c r="J105" s="59" t="s">
        <v>852</v>
      </c>
      <c r="K105" s="59" t="s">
        <v>901</v>
      </c>
      <c r="L105" s="59" t="s">
        <v>191</v>
      </c>
    </row>
    <row r="106" spans="1:12" ht="204.75" x14ac:dyDescent="0.25">
      <c r="A106" s="89" t="s">
        <v>718</v>
      </c>
      <c r="B106" s="59" t="s">
        <v>1469</v>
      </c>
      <c r="C106" s="59" t="s">
        <v>1470</v>
      </c>
      <c r="D106" s="59" t="s">
        <v>14</v>
      </c>
      <c r="E106" s="59">
        <v>8</v>
      </c>
      <c r="F106" s="60"/>
      <c r="G106" s="60"/>
      <c r="H106" s="60"/>
      <c r="I106" s="60"/>
      <c r="J106" s="59" t="s">
        <v>128</v>
      </c>
      <c r="K106" s="59" t="s">
        <v>129</v>
      </c>
      <c r="L106" s="59" t="s">
        <v>694</v>
      </c>
    </row>
    <row r="107" spans="1:12" ht="204.75" x14ac:dyDescent="0.25">
      <c r="A107" s="89" t="s">
        <v>719</v>
      </c>
      <c r="B107" s="59" t="s">
        <v>626</v>
      </c>
      <c r="C107" s="59" t="s">
        <v>1467</v>
      </c>
      <c r="D107" s="59" t="s">
        <v>35</v>
      </c>
      <c r="E107" s="59">
        <v>1</v>
      </c>
      <c r="F107" s="60"/>
      <c r="G107" s="60"/>
      <c r="H107" s="60"/>
      <c r="I107" s="60"/>
      <c r="J107" s="59" t="s">
        <v>902</v>
      </c>
      <c r="K107" s="59" t="s">
        <v>873</v>
      </c>
      <c r="L107" s="59" t="s">
        <v>177</v>
      </c>
    </row>
    <row r="108" spans="1:12" ht="157.5" x14ac:dyDescent="0.25">
      <c r="A108" s="89" t="s">
        <v>720</v>
      </c>
      <c r="B108" s="59" t="s">
        <v>903</v>
      </c>
      <c r="C108" s="59" t="s">
        <v>1468</v>
      </c>
      <c r="D108" s="59" t="s">
        <v>14</v>
      </c>
      <c r="E108" s="59">
        <v>8</v>
      </c>
      <c r="F108" s="60"/>
      <c r="G108" s="60"/>
      <c r="H108" s="60"/>
      <c r="I108" s="60"/>
      <c r="J108" s="59"/>
      <c r="K108" s="59" t="s">
        <v>129</v>
      </c>
      <c r="L108" s="59" t="s">
        <v>694</v>
      </c>
    </row>
    <row r="109" spans="1:12" ht="236.25" x14ac:dyDescent="0.25">
      <c r="A109" s="89" t="s">
        <v>721</v>
      </c>
      <c r="B109" s="59" t="s">
        <v>1338</v>
      </c>
      <c r="C109" s="59" t="s">
        <v>1339</v>
      </c>
      <c r="D109" s="59" t="s">
        <v>35</v>
      </c>
      <c r="E109" s="59">
        <v>1</v>
      </c>
      <c r="F109" s="60"/>
      <c r="G109" s="60"/>
      <c r="H109" s="60"/>
      <c r="I109" s="60"/>
      <c r="J109" s="59" t="s">
        <v>852</v>
      </c>
      <c r="K109" s="59" t="s">
        <v>901</v>
      </c>
      <c r="L109" s="59" t="s">
        <v>1023</v>
      </c>
    </row>
    <row r="110" spans="1:12" ht="189" x14ac:dyDescent="0.25">
      <c r="A110" s="89" t="s">
        <v>722</v>
      </c>
      <c r="B110" s="59" t="s">
        <v>1340</v>
      </c>
      <c r="C110" s="59" t="s">
        <v>1341</v>
      </c>
      <c r="D110" s="59" t="s">
        <v>14</v>
      </c>
      <c r="E110" s="59">
        <v>8</v>
      </c>
      <c r="F110" s="60"/>
      <c r="G110" s="60"/>
      <c r="H110" s="60"/>
      <c r="I110" s="60"/>
      <c r="J110" s="59" t="s">
        <v>128</v>
      </c>
      <c r="K110" s="59" t="s">
        <v>129</v>
      </c>
      <c r="L110" s="59" t="s">
        <v>694</v>
      </c>
    </row>
    <row r="111" spans="1:12" ht="189" x14ac:dyDescent="0.25">
      <c r="A111" s="89" t="s">
        <v>723</v>
      </c>
      <c r="B111" s="59" t="s">
        <v>192</v>
      </c>
      <c r="C111" s="59" t="s">
        <v>1342</v>
      </c>
      <c r="D111" s="59" t="s">
        <v>9</v>
      </c>
      <c r="E111" s="59">
        <v>1</v>
      </c>
      <c r="F111" s="60"/>
      <c r="G111" s="61"/>
      <c r="H111" s="60"/>
      <c r="I111" s="61"/>
      <c r="J111" s="59"/>
      <c r="K111" s="59"/>
      <c r="L111" s="59"/>
    </row>
    <row r="112" spans="1:12" ht="141.75" x14ac:dyDescent="0.25">
      <c r="A112" s="89" t="s">
        <v>193</v>
      </c>
      <c r="B112" s="59" t="s">
        <v>194</v>
      </c>
      <c r="C112" s="59" t="s">
        <v>1155</v>
      </c>
      <c r="D112" s="59" t="s">
        <v>9</v>
      </c>
      <c r="E112" s="59">
        <v>1</v>
      </c>
      <c r="F112" s="60"/>
      <c r="G112" s="61"/>
      <c r="H112" s="61"/>
      <c r="I112" s="61"/>
      <c r="J112" s="59"/>
      <c r="K112" s="59"/>
      <c r="L112" s="59"/>
    </row>
    <row r="113" spans="1:12" ht="78.75" x14ac:dyDescent="0.25">
      <c r="A113" s="89" t="s">
        <v>724</v>
      </c>
      <c r="B113" s="59" t="s">
        <v>195</v>
      </c>
      <c r="C113" s="59" t="s">
        <v>1156</v>
      </c>
      <c r="D113" s="59" t="s">
        <v>14</v>
      </c>
      <c r="E113" s="59">
        <v>1</v>
      </c>
      <c r="F113" s="60"/>
      <c r="G113" s="60"/>
      <c r="H113" s="60"/>
      <c r="I113" s="60"/>
      <c r="J113" s="59" t="s">
        <v>39</v>
      </c>
      <c r="K113" s="59" t="s">
        <v>197</v>
      </c>
      <c r="L113" s="59" t="s">
        <v>196</v>
      </c>
    </row>
    <row r="114" spans="1:12" ht="47.25" x14ac:dyDescent="0.25">
      <c r="A114" s="89" t="s">
        <v>725</v>
      </c>
      <c r="B114" s="59" t="s">
        <v>198</v>
      </c>
      <c r="C114" s="59" t="s">
        <v>1473</v>
      </c>
      <c r="D114" s="59" t="s">
        <v>35</v>
      </c>
      <c r="E114" s="59">
        <v>1</v>
      </c>
      <c r="F114" s="60"/>
      <c r="G114" s="60"/>
      <c r="H114" s="60"/>
      <c r="I114" s="60"/>
      <c r="J114" s="59" t="s">
        <v>39</v>
      </c>
      <c r="K114" s="59" t="s">
        <v>200</v>
      </c>
      <c r="L114" s="59" t="s">
        <v>199</v>
      </c>
    </row>
    <row r="115" spans="1:12" ht="141.75" x14ac:dyDescent="0.25">
      <c r="A115" s="89" t="s">
        <v>726</v>
      </c>
      <c r="B115" s="59" t="s">
        <v>201</v>
      </c>
      <c r="C115" s="59" t="s">
        <v>1343</v>
      </c>
      <c r="D115" s="59" t="s">
        <v>35</v>
      </c>
      <c r="E115" s="59">
        <v>1</v>
      </c>
      <c r="F115" s="60"/>
      <c r="G115" s="60"/>
      <c r="H115" s="60"/>
      <c r="I115" s="60"/>
      <c r="J115" s="59" t="s">
        <v>852</v>
      </c>
      <c r="K115" s="59" t="s">
        <v>904</v>
      </c>
      <c r="L115" s="59" t="s">
        <v>202</v>
      </c>
    </row>
    <row r="116" spans="1:12" ht="47.25" x14ac:dyDescent="0.25">
      <c r="A116" s="89" t="s">
        <v>727</v>
      </c>
      <c r="B116" s="59" t="s">
        <v>1157</v>
      </c>
      <c r="C116" s="59" t="s">
        <v>1158</v>
      </c>
      <c r="D116" s="59" t="s">
        <v>14</v>
      </c>
      <c r="E116" s="59">
        <v>8</v>
      </c>
      <c r="F116" s="60"/>
      <c r="G116" s="60"/>
      <c r="H116" s="60"/>
      <c r="I116" s="60"/>
      <c r="J116" s="59" t="s">
        <v>128</v>
      </c>
      <c r="K116" s="59" t="s">
        <v>129</v>
      </c>
      <c r="L116" s="59" t="s">
        <v>905</v>
      </c>
    </row>
    <row r="117" spans="1:12" ht="126" x14ac:dyDescent="0.25">
      <c r="A117" s="89" t="s">
        <v>728</v>
      </c>
      <c r="B117" s="59" t="s">
        <v>203</v>
      </c>
      <c r="C117" s="59" t="s">
        <v>1344</v>
      </c>
      <c r="D117" s="59" t="s">
        <v>35</v>
      </c>
      <c r="E117" s="59">
        <v>1</v>
      </c>
      <c r="F117" s="60"/>
      <c r="G117" s="60"/>
      <c r="H117" s="60"/>
      <c r="I117" s="60"/>
      <c r="J117" s="59" t="s">
        <v>852</v>
      </c>
      <c r="K117" s="59" t="s">
        <v>906</v>
      </c>
      <c r="L117" s="59" t="s">
        <v>202</v>
      </c>
    </row>
    <row r="118" spans="1:12" ht="47.25" x14ac:dyDescent="0.25">
      <c r="A118" s="89" t="s">
        <v>729</v>
      </c>
      <c r="B118" s="59" t="s">
        <v>204</v>
      </c>
      <c r="C118" s="59" t="s">
        <v>1345</v>
      </c>
      <c r="D118" s="59" t="s">
        <v>14</v>
      </c>
      <c r="E118" s="59">
        <v>8</v>
      </c>
      <c r="F118" s="60"/>
      <c r="G118" s="60"/>
      <c r="H118" s="60"/>
      <c r="I118" s="60"/>
      <c r="J118" s="59" t="s">
        <v>128</v>
      </c>
      <c r="K118" s="59" t="s">
        <v>129</v>
      </c>
      <c r="L118" s="59" t="s">
        <v>882</v>
      </c>
    </row>
    <row r="119" spans="1:12" ht="157.5" x14ac:dyDescent="0.25">
      <c r="A119" s="89" t="s">
        <v>730</v>
      </c>
      <c r="B119" s="59" t="s">
        <v>205</v>
      </c>
      <c r="C119" s="59" t="s">
        <v>1346</v>
      </c>
      <c r="D119" s="59" t="s">
        <v>35</v>
      </c>
      <c r="E119" s="59">
        <v>1</v>
      </c>
      <c r="F119" s="60"/>
      <c r="G119" s="60"/>
      <c r="H119" s="60"/>
      <c r="I119" s="60"/>
      <c r="J119" s="59" t="s">
        <v>852</v>
      </c>
      <c r="K119" s="59" t="s">
        <v>907</v>
      </c>
      <c r="L119" s="59" t="s">
        <v>202</v>
      </c>
    </row>
    <row r="120" spans="1:12" ht="47.25" x14ac:dyDescent="0.25">
      <c r="A120" s="89" t="s">
        <v>732</v>
      </c>
      <c r="B120" s="59" t="s">
        <v>206</v>
      </c>
      <c r="C120" s="59" t="s">
        <v>1347</v>
      </c>
      <c r="D120" s="59" t="s">
        <v>14</v>
      </c>
      <c r="E120" s="59">
        <v>8</v>
      </c>
      <c r="F120" s="60"/>
      <c r="G120" s="60"/>
      <c r="H120" s="60"/>
      <c r="I120" s="60"/>
      <c r="J120" s="59" t="s">
        <v>128</v>
      </c>
      <c r="K120" s="59" t="s">
        <v>129</v>
      </c>
      <c r="L120" s="59" t="s">
        <v>908</v>
      </c>
    </row>
    <row r="121" spans="1:12" ht="110.25" x14ac:dyDescent="0.25">
      <c r="A121" s="89" t="s">
        <v>731</v>
      </c>
      <c r="B121" s="59" t="s">
        <v>207</v>
      </c>
      <c r="C121" s="59" t="s">
        <v>1159</v>
      </c>
      <c r="D121" s="59" t="s">
        <v>9</v>
      </c>
      <c r="E121" s="59">
        <v>1</v>
      </c>
      <c r="F121" s="60"/>
      <c r="G121" s="61"/>
      <c r="H121" s="60"/>
      <c r="I121" s="61"/>
      <c r="J121" s="59"/>
      <c r="K121" s="59"/>
      <c r="L121" s="59" t="s">
        <v>208</v>
      </c>
    </row>
    <row r="122" spans="1:12" ht="63" x14ac:dyDescent="0.25">
      <c r="A122" s="89" t="s">
        <v>733</v>
      </c>
      <c r="B122" s="59" t="s">
        <v>209</v>
      </c>
      <c r="C122" s="59" t="s">
        <v>210</v>
      </c>
      <c r="D122" s="59" t="s">
        <v>35</v>
      </c>
      <c r="E122" s="59">
        <v>1</v>
      </c>
      <c r="F122" s="60"/>
      <c r="G122" s="60"/>
      <c r="H122" s="60"/>
      <c r="I122" s="60"/>
      <c r="J122" s="59" t="s">
        <v>39</v>
      </c>
      <c r="K122" s="59" t="s">
        <v>211</v>
      </c>
      <c r="L122" s="59"/>
    </row>
    <row r="123" spans="1:12" ht="47.25" x14ac:dyDescent="0.25">
      <c r="A123" s="89" t="s">
        <v>734</v>
      </c>
      <c r="B123" s="59" t="s">
        <v>212</v>
      </c>
      <c r="C123" s="59" t="s">
        <v>213</v>
      </c>
      <c r="D123" s="59" t="s">
        <v>35</v>
      </c>
      <c r="E123" s="59">
        <v>1</v>
      </c>
      <c r="F123" s="60"/>
      <c r="G123" s="60"/>
      <c r="H123" s="60"/>
      <c r="I123" s="60"/>
      <c r="J123" s="59" t="s">
        <v>94</v>
      </c>
      <c r="K123" s="59" t="s">
        <v>214</v>
      </c>
      <c r="L123" s="59"/>
    </row>
    <row r="124" spans="1:12" ht="31.5" x14ac:dyDescent="0.25">
      <c r="A124" s="89" t="s">
        <v>735</v>
      </c>
      <c r="B124" s="59" t="s">
        <v>215</v>
      </c>
      <c r="C124" s="59" t="s">
        <v>1160</v>
      </c>
      <c r="D124" s="59" t="s">
        <v>35</v>
      </c>
      <c r="E124" s="59">
        <v>1</v>
      </c>
      <c r="F124" s="60"/>
      <c r="G124" s="60"/>
      <c r="H124" s="60"/>
      <c r="I124" s="60"/>
      <c r="J124" s="59" t="s">
        <v>39</v>
      </c>
      <c r="K124" s="59" t="s">
        <v>216</v>
      </c>
      <c r="L124" s="59"/>
    </row>
    <row r="125" spans="1:12" ht="94.5" x14ac:dyDescent="0.25">
      <c r="A125" s="89" t="s">
        <v>736</v>
      </c>
      <c r="B125" s="59" t="s">
        <v>1348</v>
      </c>
      <c r="C125" s="59" t="s">
        <v>1161</v>
      </c>
      <c r="D125" s="59" t="s">
        <v>42</v>
      </c>
      <c r="E125" s="59">
        <v>1</v>
      </c>
      <c r="F125" s="60"/>
      <c r="G125" s="61"/>
      <c r="H125" s="60"/>
      <c r="I125" s="61"/>
      <c r="J125" s="59"/>
      <c r="K125" s="59"/>
      <c r="L125" s="59" t="s">
        <v>217</v>
      </c>
    </row>
    <row r="126" spans="1:12" ht="15.75" x14ac:dyDescent="0.25">
      <c r="A126" s="89" t="s">
        <v>218</v>
      </c>
      <c r="B126" s="59" t="s">
        <v>219</v>
      </c>
      <c r="C126" s="59" t="s">
        <v>220</v>
      </c>
      <c r="D126" s="59" t="s">
        <v>9</v>
      </c>
      <c r="E126" s="59"/>
      <c r="F126" s="60"/>
      <c r="G126" s="61"/>
      <c r="H126" s="61"/>
      <c r="I126" s="61"/>
      <c r="J126" s="59"/>
      <c r="K126" s="59"/>
      <c r="L126" s="59" t="s">
        <v>217</v>
      </c>
    </row>
    <row r="127" spans="1:12" ht="94.5" x14ac:dyDescent="0.25">
      <c r="A127" s="89" t="s">
        <v>737</v>
      </c>
      <c r="B127" s="59" t="s">
        <v>221</v>
      </c>
      <c r="C127" s="59" t="s">
        <v>222</v>
      </c>
      <c r="D127" s="59" t="s">
        <v>9</v>
      </c>
      <c r="E127" s="59">
        <v>1</v>
      </c>
      <c r="F127" s="60"/>
      <c r="G127" s="61"/>
      <c r="H127" s="60"/>
      <c r="I127" s="61"/>
      <c r="J127" s="59"/>
      <c r="K127" s="59"/>
      <c r="L127" s="59"/>
    </row>
    <row r="128" spans="1:12" ht="94.5" x14ac:dyDescent="0.25">
      <c r="A128" s="89" t="s">
        <v>738</v>
      </c>
      <c r="B128" s="59" t="s">
        <v>1349</v>
      </c>
      <c r="C128" s="59" t="s">
        <v>1350</v>
      </c>
      <c r="D128" s="59" t="s">
        <v>9</v>
      </c>
      <c r="E128" s="59">
        <v>1</v>
      </c>
      <c r="F128" s="60"/>
      <c r="G128" s="61"/>
      <c r="H128" s="60"/>
      <c r="I128" s="61"/>
      <c r="J128" s="59"/>
      <c r="K128" s="59"/>
      <c r="L128" s="59" t="s">
        <v>217</v>
      </c>
    </row>
    <row r="129" spans="1:12" ht="110.25" x14ac:dyDescent="0.25">
      <c r="A129" s="89" t="s">
        <v>739</v>
      </c>
      <c r="B129" s="59" t="s">
        <v>223</v>
      </c>
      <c r="C129" s="59" t="s">
        <v>224</v>
      </c>
      <c r="D129" s="59" t="s">
        <v>9</v>
      </c>
      <c r="E129" s="59">
        <v>1</v>
      </c>
      <c r="F129" s="60"/>
      <c r="G129" s="61"/>
      <c r="H129" s="60"/>
      <c r="I129" s="61"/>
      <c r="J129" s="59"/>
      <c r="K129" s="59"/>
      <c r="L129" s="59" t="s">
        <v>217</v>
      </c>
    </row>
    <row r="130" spans="1:12" ht="126" x14ac:dyDescent="0.25">
      <c r="A130" s="89" t="s">
        <v>740</v>
      </c>
      <c r="B130" s="59" t="s">
        <v>1093</v>
      </c>
      <c r="C130" s="59" t="s">
        <v>225</v>
      </c>
      <c r="D130" s="59" t="s">
        <v>35</v>
      </c>
      <c r="E130" s="59">
        <v>1</v>
      </c>
      <c r="F130" s="78">
        <f>F131+F132+F133</f>
        <v>0</v>
      </c>
      <c r="G130" s="78">
        <f>G133</f>
        <v>0</v>
      </c>
      <c r="H130" s="60"/>
      <c r="I130" s="60"/>
      <c r="J130" s="59" t="s">
        <v>852</v>
      </c>
      <c r="K130" s="59" t="s">
        <v>909</v>
      </c>
      <c r="L130" s="59"/>
    </row>
    <row r="131" spans="1:12" ht="63" x14ac:dyDescent="0.25">
      <c r="A131" s="89" t="s">
        <v>226</v>
      </c>
      <c r="B131" s="59" t="s">
        <v>227</v>
      </c>
      <c r="C131" s="59" t="s">
        <v>228</v>
      </c>
      <c r="D131" s="59" t="s">
        <v>9</v>
      </c>
      <c r="E131" s="59">
        <v>1</v>
      </c>
      <c r="F131" s="60"/>
      <c r="G131" s="61"/>
      <c r="H131" s="61"/>
      <c r="I131" s="61"/>
      <c r="J131" s="59"/>
      <c r="K131" s="59"/>
      <c r="L131" s="59"/>
    </row>
    <row r="132" spans="1:12" ht="31.5" x14ac:dyDescent="0.25">
      <c r="A132" s="89" t="s">
        <v>229</v>
      </c>
      <c r="B132" s="59" t="s">
        <v>230</v>
      </c>
      <c r="C132" s="59" t="s">
        <v>231</v>
      </c>
      <c r="D132" s="59" t="s">
        <v>9</v>
      </c>
      <c r="E132" s="59">
        <v>1</v>
      </c>
      <c r="F132" s="60"/>
      <c r="G132" s="61"/>
      <c r="H132" s="61"/>
      <c r="I132" s="61"/>
      <c r="J132" s="59"/>
      <c r="K132" s="59"/>
      <c r="L132" s="59"/>
    </row>
    <row r="133" spans="1:12" ht="94.5" x14ac:dyDescent="0.25">
      <c r="A133" s="89" t="s">
        <v>1114</v>
      </c>
      <c r="B133" s="59" t="s">
        <v>232</v>
      </c>
      <c r="C133" s="59"/>
      <c r="D133" s="59" t="s">
        <v>1260</v>
      </c>
      <c r="E133" s="59">
        <v>1</v>
      </c>
      <c r="F133" s="60"/>
      <c r="G133" s="60"/>
      <c r="H133" s="61"/>
      <c r="I133" s="61"/>
      <c r="J133" s="59" t="s">
        <v>900</v>
      </c>
      <c r="K133" s="59" t="s">
        <v>910</v>
      </c>
      <c r="L133" s="59"/>
    </row>
    <row r="134" spans="1:12" ht="110.25" x14ac:dyDescent="0.25">
      <c r="A134" s="89" t="s">
        <v>741</v>
      </c>
      <c r="B134" s="59" t="s">
        <v>233</v>
      </c>
      <c r="C134" s="59" t="s">
        <v>1162</v>
      </c>
      <c r="D134" s="59" t="s">
        <v>9</v>
      </c>
      <c r="E134" s="59">
        <v>1</v>
      </c>
      <c r="F134" s="60"/>
      <c r="G134" s="61"/>
      <c r="H134" s="60"/>
      <c r="I134" s="61"/>
      <c r="J134" s="59"/>
      <c r="K134" s="59"/>
      <c r="L134" s="59"/>
    </row>
    <row r="135" spans="1:12" ht="141.75" x14ac:dyDescent="0.25">
      <c r="A135" s="89" t="s">
        <v>742</v>
      </c>
      <c r="B135" s="59" t="s">
        <v>234</v>
      </c>
      <c r="C135" s="59" t="s">
        <v>235</v>
      </c>
      <c r="D135" s="59" t="s">
        <v>35</v>
      </c>
      <c r="E135" s="59">
        <v>1</v>
      </c>
      <c r="F135" s="60"/>
      <c r="G135" s="60"/>
      <c r="H135" s="60"/>
      <c r="I135" s="60"/>
      <c r="J135" s="59" t="s">
        <v>39</v>
      </c>
      <c r="K135" s="59" t="s">
        <v>1163</v>
      </c>
      <c r="L135" s="59"/>
    </row>
    <row r="136" spans="1:12" ht="78.75" x14ac:dyDescent="0.25">
      <c r="A136" s="89" t="s">
        <v>743</v>
      </c>
      <c r="B136" s="59" t="s">
        <v>236</v>
      </c>
      <c r="C136" s="59" t="s">
        <v>237</v>
      </c>
      <c r="D136" s="59" t="s">
        <v>35</v>
      </c>
      <c r="E136" s="59">
        <v>1</v>
      </c>
      <c r="F136" s="60"/>
      <c r="G136" s="60"/>
      <c r="H136" s="60"/>
      <c r="I136" s="60"/>
      <c r="J136" s="59" t="s">
        <v>94</v>
      </c>
      <c r="K136" s="59" t="s">
        <v>144</v>
      </c>
      <c r="L136" s="59"/>
    </row>
    <row r="137" spans="1:12" ht="78.75" x14ac:dyDescent="0.25">
      <c r="A137" s="89" t="s">
        <v>744</v>
      </c>
      <c r="B137" s="59" t="s">
        <v>238</v>
      </c>
      <c r="C137" s="59" t="s">
        <v>239</v>
      </c>
      <c r="D137" s="59" t="s">
        <v>35</v>
      </c>
      <c r="E137" s="59">
        <v>1</v>
      </c>
      <c r="F137" s="60"/>
      <c r="G137" s="60"/>
      <c r="H137" s="60"/>
      <c r="I137" s="60"/>
      <c r="J137" s="59" t="s">
        <v>94</v>
      </c>
      <c r="K137" s="59" t="s">
        <v>240</v>
      </c>
      <c r="L137" s="59"/>
    </row>
    <row r="138" spans="1:12" ht="94.5" x14ac:dyDescent="0.25">
      <c r="A138" s="89" t="s">
        <v>241</v>
      </c>
      <c r="B138" s="59" t="s">
        <v>242</v>
      </c>
      <c r="C138" s="59" t="s">
        <v>911</v>
      </c>
      <c r="D138" s="59" t="s">
        <v>35</v>
      </c>
      <c r="E138" s="59">
        <v>1</v>
      </c>
      <c r="F138" s="60"/>
      <c r="G138" s="60"/>
      <c r="H138" s="60"/>
      <c r="I138" s="60"/>
      <c r="J138" s="59" t="s">
        <v>852</v>
      </c>
      <c r="K138" s="59" t="s">
        <v>912</v>
      </c>
      <c r="L138" s="59"/>
    </row>
    <row r="139" spans="1:12" ht="189" x14ac:dyDescent="0.25">
      <c r="A139" s="89" t="s">
        <v>243</v>
      </c>
      <c r="B139" s="59" t="s">
        <v>1035</v>
      </c>
      <c r="C139" s="59" t="s">
        <v>244</v>
      </c>
      <c r="D139" s="59" t="s">
        <v>35</v>
      </c>
      <c r="E139" s="59">
        <v>1</v>
      </c>
      <c r="F139" s="87">
        <f>F140+F141+F143+F142+F144</f>
        <v>0</v>
      </c>
      <c r="G139" s="87">
        <f>G140+G141+G144</f>
        <v>0</v>
      </c>
      <c r="H139" s="60"/>
      <c r="I139" s="60"/>
      <c r="J139" s="59" t="s">
        <v>852</v>
      </c>
      <c r="K139" s="59" t="s">
        <v>913</v>
      </c>
      <c r="L139" s="59"/>
    </row>
    <row r="140" spans="1:12" ht="157.5" x14ac:dyDescent="0.25">
      <c r="A140" s="89" t="s">
        <v>1029</v>
      </c>
      <c r="B140" s="59" t="s">
        <v>290</v>
      </c>
      <c r="C140" s="59" t="s">
        <v>291</v>
      </c>
      <c r="D140" s="59" t="s">
        <v>14</v>
      </c>
      <c r="E140" s="59">
        <v>1</v>
      </c>
      <c r="F140" s="60"/>
      <c r="G140" s="60"/>
      <c r="H140" s="61"/>
      <c r="I140" s="61"/>
      <c r="J140" s="59" t="s">
        <v>15</v>
      </c>
      <c r="K140" s="59" t="s">
        <v>292</v>
      </c>
      <c r="L140" s="59"/>
    </row>
    <row r="141" spans="1:12" ht="126" x14ac:dyDescent="0.25">
      <c r="A141" s="89" t="s">
        <v>1032</v>
      </c>
      <c r="B141" s="59" t="s">
        <v>286</v>
      </c>
      <c r="C141" s="59" t="s">
        <v>287</v>
      </c>
      <c r="D141" s="59" t="s">
        <v>14</v>
      </c>
      <c r="E141" s="59">
        <v>1</v>
      </c>
      <c r="F141" s="60"/>
      <c r="G141" s="60"/>
      <c r="H141" s="61"/>
      <c r="I141" s="61"/>
      <c r="J141" s="59" t="s">
        <v>288</v>
      </c>
      <c r="K141" s="59" t="s">
        <v>289</v>
      </c>
      <c r="L141" s="59"/>
    </row>
    <row r="142" spans="1:12" ht="63" x14ac:dyDescent="0.25">
      <c r="A142" s="89" t="s">
        <v>1033</v>
      </c>
      <c r="B142" s="59" t="s">
        <v>293</v>
      </c>
      <c r="C142" s="59" t="s">
        <v>294</v>
      </c>
      <c r="D142" s="59" t="s">
        <v>9</v>
      </c>
      <c r="E142" s="59">
        <v>1</v>
      </c>
      <c r="F142" s="60"/>
      <c r="G142" s="61"/>
      <c r="H142" s="61"/>
      <c r="I142" s="61"/>
      <c r="J142" s="59"/>
      <c r="K142" s="59"/>
      <c r="L142" s="59"/>
    </row>
    <row r="143" spans="1:12" ht="78.75" x14ac:dyDescent="0.25">
      <c r="A143" s="89" t="s">
        <v>1034</v>
      </c>
      <c r="B143" s="59" t="s">
        <v>302</v>
      </c>
      <c r="C143" s="59" t="s">
        <v>1164</v>
      </c>
      <c r="D143" s="59" t="s">
        <v>441</v>
      </c>
      <c r="E143" s="59">
        <v>1</v>
      </c>
      <c r="F143" s="60"/>
      <c r="G143" s="61"/>
      <c r="H143" s="61"/>
      <c r="I143" s="61"/>
      <c r="J143" s="59"/>
      <c r="K143" s="59"/>
      <c r="L143" s="59"/>
    </row>
    <row r="144" spans="1:12" ht="15.75" x14ac:dyDescent="0.25">
      <c r="A144" s="89" t="s">
        <v>1094</v>
      </c>
      <c r="B144" s="59" t="s">
        <v>1095</v>
      </c>
      <c r="C144" s="59"/>
      <c r="D144" s="59" t="s">
        <v>1096</v>
      </c>
      <c r="E144" s="59"/>
      <c r="F144" s="60"/>
      <c r="G144" s="60"/>
      <c r="H144" s="61"/>
      <c r="I144" s="61"/>
      <c r="J144" s="59"/>
      <c r="K144" s="59"/>
      <c r="L144" s="59"/>
    </row>
    <row r="145" spans="1:12" ht="78.75" x14ac:dyDescent="0.25">
      <c r="A145" s="89" t="s">
        <v>245</v>
      </c>
      <c r="B145" s="59" t="s">
        <v>246</v>
      </c>
      <c r="C145" s="59" t="s">
        <v>1165</v>
      </c>
      <c r="D145" s="59" t="s">
        <v>35</v>
      </c>
      <c r="E145" s="59">
        <v>1</v>
      </c>
      <c r="F145" s="60"/>
      <c r="G145" s="60"/>
      <c r="H145" s="60"/>
      <c r="I145" s="60"/>
      <c r="J145" s="59" t="s">
        <v>94</v>
      </c>
      <c r="K145" s="59" t="s">
        <v>144</v>
      </c>
      <c r="L145" s="59"/>
    </row>
    <row r="146" spans="1:12" ht="63" x14ac:dyDescent="0.25">
      <c r="A146" s="89" t="s">
        <v>247</v>
      </c>
      <c r="B146" s="59" t="s">
        <v>627</v>
      </c>
      <c r="C146" s="59" t="s">
        <v>1351</v>
      </c>
      <c r="D146" s="59" t="s">
        <v>35</v>
      </c>
      <c r="E146" s="59">
        <v>1</v>
      </c>
      <c r="F146" s="60"/>
      <c r="G146" s="60"/>
      <c r="H146" s="60"/>
      <c r="I146" s="60"/>
      <c r="J146" s="59" t="s">
        <v>67</v>
      </c>
      <c r="K146" s="59" t="s">
        <v>144</v>
      </c>
      <c r="L146" s="59"/>
    </row>
    <row r="147" spans="1:12" ht="47.25" x14ac:dyDescent="0.25">
      <c r="A147" s="89" t="s">
        <v>248</v>
      </c>
      <c r="B147" s="59" t="s">
        <v>628</v>
      </c>
      <c r="C147" s="59" t="s">
        <v>1352</v>
      </c>
      <c r="D147" s="59" t="s">
        <v>35</v>
      </c>
      <c r="E147" s="59">
        <v>1</v>
      </c>
      <c r="F147" s="60"/>
      <c r="G147" s="60"/>
      <c r="H147" s="60"/>
      <c r="I147" s="60"/>
      <c r="J147" s="59" t="s">
        <v>94</v>
      </c>
      <c r="K147" s="59" t="s">
        <v>249</v>
      </c>
      <c r="L147" s="59"/>
    </row>
    <row r="148" spans="1:12" ht="141.75" x14ac:dyDescent="0.25">
      <c r="A148" s="89" t="s">
        <v>250</v>
      </c>
      <c r="B148" s="59" t="s">
        <v>251</v>
      </c>
      <c r="C148" s="59" t="s">
        <v>1353</v>
      </c>
      <c r="D148" s="59" t="s">
        <v>14</v>
      </c>
      <c r="E148" s="59">
        <v>8</v>
      </c>
      <c r="F148" s="60"/>
      <c r="G148" s="60"/>
      <c r="H148" s="60"/>
      <c r="I148" s="60"/>
      <c r="J148" s="59" t="s">
        <v>128</v>
      </c>
      <c r="K148" s="59" t="s">
        <v>129</v>
      </c>
      <c r="L148" s="59" t="s">
        <v>914</v>
      </c>
    </row>
    <row r="149" spans="1:12" ht="78.75" x14ac:dyDescent="0.25">
      <c r="A149" s="89" t="s">
        <v>252</v>
      </c>
      <c r="B149" s="59" t="s">
        <v>253</v>
      </c>
      <c r="C149" s="59" t="s">
        <v>1166</v>
      </c>
      <c r="D149" s="59" t="s">
        <v>42</v>
      </c>
      <c r="E149" s="59">
        <v>1</v>
      </c>
      <c r="F149" s="60"/>
      <c r="G149" s="61"/>
      <c r="H149" s="60"/>
      <c r="I149" s="61"/>
      <c r="J149" s="59"/>
      <c r="K149" s="59"/>
      <c r="L149" s="59"/>
    </row>
    <row r="150" spans="1:12" ht="110.25" x14ac:dyDescent="0.25">
      <c r="A150" s="89" t="s">
        <v>254</v>
      </c>
      <c r="B150" s="59" t="s">
        <v>255</v>
      </c>
      <c r="C150" s="59" t="s">
        <v>65</v>
      </c>
      <c r="D150" s="59" t="s">
        <v>9</v>
      </c>
      <c r="E150" s="59">
        <v>1</v>
      </c>
      <c r="F150" s="60"/>
      <c r="G150" s="61"/>
      <c r="H150" s="60"/>
      <c r="I150" s="61"/>
      <c r="J150" s="59"/>
      <c r="K150" s="59"/>
      <c r="L150" s="59"/>
    </row>
    <row r="151" spans="1:12" ht="63" x14ac:dyDescent="0.25">
      <c r="A151" s="89" t="s">
        <v>256</v>
      </c>
      <c r="B151" s="59" t="s">
        <v>257</v>
      </c>
      <c r="C151" s="59" t="s">
        <v>258</v>
      </c>
      <c r="D151" s="59" t="s">
        <v>9</v>
      </c>
      <c r="E151" s="59">
        <v>1</v>
      </c>
      <c r="F151" s="60"/>
      <c r="G151" s="61"/>
      <c r="H151" s="60"/>
      <c r="I151" s="61"/>
      <c r="J151" s="59"/>
      <c r="K151" s="59"/>
      <c r="L151" s="59"/>
    </row>
    <row r="152" spans="1:12" ht="34.5" x14ac:dyDescent="0.25">
      <c r="A152" s="89" t="s">
        <v>259</v>
      </c>
      <c r="B152" s="59" t="s">
        <v>260</v>
      </c>
      <c r="C152" s="59" t="s">
        <v>1167</v>
      </c>
      <c r="D152" s="59" t="s">
        <v>9</v>
      </c>
      <c r="E152" s="59">
        <v>1</v>
      </c>
      <c r="F152" s="60"/>
      <c r="G152" s="61"/>
      <c r="H152" s="60"/>
      <c r="I152" s="61"/>
      <c r="J152" s="59"/>
      <c r="K152" s="59"/>
      <c r="L152" s="59"/>
    </row>
    <row r="153" spans="1:12" ht="34.5" x14ac:dyDescent="0.25">
      <c r="A153" s="89" t="s">
        <v>261</v>
      </c>
      <c r="B153" s="59" t="s">
        <v>262</v>
      </c>
      <c r="C153" s="59" t="s">
        <v>1168</v>
      </c>
      <c r="D153" s="59" t="s">
        <v>9</v>
      </c>
      <c r="E153" s="59">
        <v>1</v>
      </c>
      <c r="F153" s="60"/>
      <c r="G153" s="61"/>
      <c r="H153" s="60"/>
      <c r="I153" s="61"/>
      <c r="J153" s="59"/>
      <c r="K153" s="59"/>
      <c r="L153" s="59"/>
    </row>
    <row r="154" spans="1:12" ht="34.5" x14ac:dyDescent="0.25">
      <c r="A154" s="89" t="s">
        <v>263</v>
      </c>
      <c r="B154" s="59" t="s">
        <v>264</v>
      </c>
      <c r="C154" s="59" t="s">
        <v>1168</v>
      </c>
      <c r="D154" s="59" t="s">
        <v>9</v>
      </c>
      <c r="E154" s="59">
        <v>1</v>
      </c>
      <c r="F154" s="60"/>
      <c r="G154" s="61"/>
      <c r="H154" s="60"/>
      <c r="I154" s="61"/>
      <c r="J154" s="59"/>
      <c r="K154" s="59"/>
      <c r="L154" s="59"/>
    </row>
    <row r="155" spans="1:12" ht="94.5" x14ac:dyDescent="0.25">
      <c r="A155" s="89" t="s">
        <v>265</v>
      </c>
      <c r="B155" s="59" t="s">
        <v>1354</v>
      </c>
      <c r="C155" s="59" t="s">
        <v>266</v>
      </c>
      <c r="D155" s="59" t="s">
        <v>35</v>
      </c>
      <c r="E155" s="59">
        <v>1</v>
      </c>
      <c r="F155" s="60"/>
      <c r="G155" s="60"/>
      <c r="H155" s="60"/>
      <c r="I155" s="60"/>
      <c r="J155" s="59" t="s">
        <v>852</v>
      </c>
      <c r="K155" s="59" t="s">
        <v>893</v>
      </c>
      <c r="L155" s="59"/>
    </row>
    <row r="156" spans="1:12" ht="396.75" x14ac:dyDescent="0.25">
      <c r="A156" s="89" t="s">
        <v>267</v>
      </c>
      <c r="B156" s="59" t="s">
        <v>268</v>
      </c>
      <c r="C156" s="59" t="s">
        <v>269</v>
      </c>
      <c r="D156" s="59" t="s">
        <v>330</v>
      </c>
      <c r="E156" s="59">
        <v>1</v>
      </c>
      <c r="F156" s="60"/>
      <c r="G156" s="60"/>
      <c r="H156" s="60"/>
      <c r="I156" s="60"/>
      <c r="J156" s="59" t="s">
        <v>852</v>
      </c>
      <c r="K156" s="59" t="s">
        <v>892</v>
      </c>
      <c r="L156" s="59" t="s">
        <v>1169</v>
      </c>
    </row>
    <row r="157" spans="1:12" ht="173.25" x14ac:dyDescent="0.25">
      <c r="A157" s="89" t="s">
        <v>270</v>
      </c>
      <c r="B157" s="59" t="s">
        <v>271</v>
      </c>
      <c r="C157" s="59" t="s">
        <v>269</v>
      </c>
      <c r="D157" s="59" t="s">
        <v>35</v>
      </c>
      <c r="E157" s="59">
        <v>8</v>
      </c>
      <c r="F157" s="60"/>
      <c r="G157" s="60"/>
      <c r="H157" s="60"/>
      <c r="I157" s="60"/>
      <c r="J157" s="59" t="s">
        <v>128</v>
      </c>
      <c r="K157" s="59" t="s">
        <v>129</v>
      </c>
      <c r="L157" s="59" t="s">
        <v>891</v>
      </c>
    </row>
    <row r="158" spans="1:12" ht="362.25" x14ac:dyDescent="0.25">
      <c r="A158" s="89" t="s">
        <v>272</v>
      </c>
      <c r="B158" s="59" t="s">
        <v>273</v>
      </c>
      <c r="C158" s="59" t="s">
        <v>1170</v>
      </c>
      <c r="D158" s="59" t="s">
        <v>14</v>
      </c>
      <c r="E158" s="59">
        <v>8</v>
      </c>
      <c r="F158" s="60"/>
      <c r="G158" s="60"/>
      <c r="H158" s="60"/>
      <c r="I158" s="60"/>
      <c r="J158" s="59" t="s">
        <v>128</v>
      </c>
      <c r="K158" s="59" t="s">
        <v>129</v>
      </c>
      <c r="L158" s="59" t="s">
        <v>890</v>
      </c>
    </row>
    <row r="159" spans="1:12" ht="270.75" x14ac:dyDescent="0.25">
      <c r="A159" s="89" t="s">
        <v>274</v>
      </c>
      <c r="B159" s="59" t="s">
        <v>275</v>
      </c>
      <c r="C159" s="59" t="s">
        <v>1171</v>
      </c>
      <c r="D159" s="59" t="s">
        <v>35</v>
      </c>
      <c r="E159" s="59">
        <v>1</v>
      </c>
      <c r="F159" s="60"/>
      <c r="G159" s="60"/>
      <c r="H159" s="60"/>
      <c r="I159" s="60"/>
      <c r="J159" s="59" t="s">
        <v>852</v>
      </c>
      <c r="K159" s="59" t="s">
        <v>873</v>
      </c>
      <c r="L159" s="59" t="s">
        <v>1172</v>
      </c>
    </row>
    <row r="160" spans="1:12" ht="47.25" x14ac:dyDescent="0.25">
      <c r="A160" s="89" t="s">
        <v>276</v>
      </c>
      <c r="B160" s="59" t="s">
        <v>277</v>
      </c>
      <c r="C160" s="59" t="s">
        <v>1355</v>
      </c>
      <c r="D160" s="59" t="s">
        <v>9</v>
      </c>
      <c r="E160" s="59">
        <v>1</v>
      </c>
      <c r="F160" s="60"/>
      <c r="G160" s="61"/>
      <c r="H160" s="60"/>
      <c r="I160" s="61"/>
      <c r="J160" s="59"/>
      <c r="K160" s="59"/>
      <c r="L160" s="59"/>
    </row>
    <row r="161" spans="1:12" ht="87" customHeight="1" x14ac:dyDescent="0.25">
      <c r="A161" s="89" t="s">
        <v>1269</v>
      </c>
      <c r="B161" s="59" t="s">
        <v>1271</v>
      </c>
      <c r="C161" s="59" t="s">
        <v>1356</v>
      </c>
      <c r="D161" s="59" t="s">
        <v>42</v>
      </c>
      <c r="E161" s="59"/>
      <c r="F161" s="60"/>
      <c r="G161" s="61"/>
      <c r="H161" s="60"/>
      <c r="I161" s="61"/>
      <c r="J161" s="59"/>
      <c r="K161" s="59"/>
      <c r="L161" s="59"/>
    </row>
    <row r="162" spans="1:12" ht="110.25" x14ac:dyDescent="0.25">
      <c r="A162" s="89" t="s">
        <v>1270</v>
      </c>
      <c r="B162" s="59" t="s">
        <v>1272</v>
      </c>
      <c r="C162" s="59" t="s">
        <v>1273</v>
      </c>
      <c r="D162" s="59" t="s">
        <v>1274</v>
      </c>
      <c r="E162" s="59"/>
      <c r="F162" s="96"/>
      <c r="G162" s="96"/>
      <c r="H162" s="96"/>
      <c r="I162" s="96"/>
      <c r="J162" s="59" t="s">
        <v>67</v>
      </c>
      <c r="K162" s="188" t="s">
        <v>67</v>
      </c>
      <c r="L162" s="59"/>
    </row>
    <row r="163" spans="1:12" ht="63" x14ac:dyDescent="0.25">
      <c r="A163" s="89" t="s">
        <v>278</v>
      </c>
      <c r="B163" s="59" t="s">
        <v>279</v>
      </c>
      <c r="C163" s="59" t="s">
        <v>889</v>
      </c>
      <c r="D163" s="59" t="s">
        <v>9</v>
      </c>
      <c r="E163" s="59">
        <v>1</v>
      </c>
      <c r="F163" s="60"/>
      <c r="G163" s="61"/>
      <c r="H163" s="60"/>
      <c r="I163" s="61"/>
      <c r="J163" s="59"/>
      <c r="K163" s="59"/>
      <c r="L163" s="59"/>
    </row>
    <row r="164" spans="1:12" ht="78.75" x14ac:dyDescent="0.25">
      <c r="A164" s="89" t="s">
        <v>280</v>
      </c>
      <c r="B164" s="59" t="s">
        <v>281</v>
      </c>
      <c r="C164" s="59" t="s">
        <v>282</v>
      </c>
      <c r="D164" s="59" t="s">
        <v>1173</v>
      </c>
      <c r="E164" s="59">
        <v>1</v>
      </c>
      <c r="F164" s="60"/>
      <c r="G164" s="60"/>
      <c r="H164" s="61"/>
      <c r="I164" s="61"/>
      <c r="J164" s="59"/>
      <c r="K164" s="59"/>
      <c r="L164" s="59"/>
    </row>
    <row r="165" spans="1:12" ht="63" x14ac:dyDescent="0.25">
      <c r="A165" s="89" t="s">
        <v>283</v>
      </c>
      <c r="B165" s="59" t="s">
        <v>284</v>
      </c>
      <c r="C165" s="59" t="s">
        <v>285</v>
      </c>
      <c r="D165" s="59" t="s">
        <v>42</v>
      </c>
      <c r="E165" s="59">
        <v>1</v>
      </c>
      <c r="F165" s="60"/>
      <c r="G165" s="61"/>
      <c r="H165" s="61"/>
      <c r="I165" s="61"/>
      <c r="J165" s="59"/>
      <c r="K165" s="59"/>
      <c r="L165" s="59"/>
    </row>
    <row r="166" spans="1:12" ht="47.25" x14ac:dyDescent="0.25">
      <c r="A166" s="89" t="s">
        <v>1036</v>
      </c>
      <c r="B166" s="59" t="s">
        <v>1031</v>
      </c>
      <c r="C166" s="59" t="s">
        <v>296</v>
      </c>
      <c r="D166" s="59" t="s">
        <v>14</v>
      </c>
      <c r="E166" s="59">
        <v>8</v>
      </c>
      <c r="F166" s="60"/>
      <c r="G166" s="60"/>
      <c r="H166" s="61"/>
      <c r="I166" s="61"/>
      <c r="J166" s="59" t="s">
        <v>128</v>
      </c>
      <c r="K166" s="59" t="s">
        <v>298</v>
      </c>
      <c r="L166" s="59" t="s">
        <v>297</v>
      </c>
    </row>
    <row r="167" spans="1:12" ht="94.5" x14ac:dyDescent="0.25">
      <c r="A167" s="89" t="s">
        <v>1174</v>
      </c>
      <c r="B167" s="59" t="s">
        <v>299</v>
      </c>
      <c r="C167" s="59" t="s">
        <v>300</v>
      </c>
      <c r="D167" s="59" t="s">
        <v>14</v>
      </c>
      <c r="E167" s="59">
        <v>8</v>
      </c>
      <c r="F167" s="60"/>
      <c r="G167" s="60"/>
      <c r="H167" s="61"/>
      <c r="I167" s="61"/>
      <c r="J167" s="59" t="s">
        <v>887</v>
      </c>
      <c r="K167" s="59" t="s">
        <v>888</v>
      </c>
      <c r="L167" s="59" t="s">
        <v>297</v>
      </c>
    </row>
    <row r="168" spans="1:12" ht="78.75" x14ac:dyDescent="0.25">
      <c r="A168" s="89" t="s">
        <v>1030</v>
      </c>
      <c r="B168" s="59" t="s">
        <v>629</v>
      </c>
      <c r="C168" s="59" t="s">
        <v>301</v>
      </c>
      <c r="D168" s="59" t="s">
        <v>35</v>
      </c>
      <c r="E168" s="59">
        <v>1</v>
      </c>
      <c r="F168" s="60"/>
      <c r="G168" s="60"/>
      <c r="H168" s="61"/>
      <c r="I168" s="61"/>
      <c r="J168" s="59" t="s">
        <v>15</v>
      </c>
      <c r="K168" s="59" t="s">
        <v>886</v>
      </c>
      <c r="L168" s="59"/>
    </row>
    <row r="169" spans="1:12" ht="31.5" x14ac:dyDescent="0.25">
      <c r="A169" s="89" t="s">
        <v>295</v>
      </c>
      <c r="B169" s="59" t="s">
        <v>303</v>
      </c>
      <c r="C169" s="59"/>
      <c r="D169" s="59" t="s">
        <v>1175</v>
      </c>
      <c r="E169" s="59">
        <v>1</v>
      </c>
      <c r="F169" s="60"/>
      <c r="G169" s="60"/>
      <c r="H169" s="61"/>
      <c r="I169" s="61"/>
      <c r="J169" s="59"/>
      <c r="K169" s="59"/>
      <c r="L169" s="59"/>
    </row>
    <row r="170" spans="1:12" ht="15.75" x14ac:dyDescent="0.25">
      <c r="A170" s="189" t="s">
        <v>1304</v>
      </c>
      <c r="B170" s="141"/>
      <c r="C170" s="141"/>
      <c r="D170" s="141"/>
      <c r="E170" s="142"/>
      <c r="F170" s="63"/>
      <c r="G170" s="63"/>
      <c r="H170" s="63"/>
      <c r="I170" s="63"/>
      <c r="J170" s="64"/>
      <c r="K170" s="64"/>
      <c r="L170" s="64"/>
    </row>
    <row r="171" spans="1:12" ht="15.75" x14ac:dyDescent="0.25">
      <c r="A171" s="138" t="s">
        <v>1261</v>
      </c>
      <c r="B171" s="139"/>
      <c r="C171" s="139"/>
      <c r="D171" s="139"/>
      <c r="E171" s="140"/>
      <c r="F171" s="83">
        <f>F172+F173+F174+F175+F176+F177+F178+F179+F180+F181+F182+F183+F184+F185+F186+F187+F188+F189+F190+F191+F192+F193+F194+F195+F196+F197+F198+F199+F200</f>
        <v>0</v>
      </c>
      <c r="G171" s="83">
        <f>G174+G176+G177+G179+G180+G181+G182+G185+G192+G193+G194+G200</f>
        <v>0</v>
      </c>
      <c r="H171" s="83">
        <f>H172+H173+H174+H175+H176+H177+H178+H179+H180+H181+H182+H183+H184+H185+H186+H187+H188+H189+H190+H191+H192+H193+H194+H195+H196</f>
        <v>0</v>
      </c>
      <c r="I171" s="83">
        <f>I174+I176+I177+I179+I180+I181+I182+I185+I192+I193+I194</f>
        <v>0</v>
      </c>
      <c r="J171" s="64"/>
      <c r="K171" s="64"/>
      <c r="L171" s="64"/>
    </row>
    <row r="172" spans="1:12" ht="110.25" x14ac:dyDescent="0.25">
      <c r="A172" s="190" t="s">
        <v>1275</v>
      </c>
      <c r="B172" s="190" t="s">
        <v>1276</v>
      </c>
      <c r="C172" s="190" t="s">
        <v>1277</v>
      </c>
      <c r="D172" s="190" t="s">
        <v>42</v>
      </c>
      <c r="E172" s="190" t="s">
        <v>1278</v>
      </c>
      <c r="F172" s="97"/>
      <c r="G172" s="61"/>
      <c r="H172" s="97"/>
      <c r="I172" s="61"/>
      <c r="J172" s="64"/>
      <c r="K172" s="64"/>
      <c r="L172" s="64"/>
    </row>
    <row r="173" spans="1:12" ht="110.25" x14ac:dyDescent="0.25">
      <c r="A173" s="89" t="s">
        <v>745</v>
      </c>
      <c r="B173" s="59" t="s">
        <v>1357</v>
      </c>
      <c r="C173" s="59" t="s">
        <v>885</v>
      </c>
      <c r="D173" s="59" t="s">
        <v>9</v>
      </c>
      <c r="E173" s="59">
        <v>1</v>
      </c>
      <c r="F173" s="60"/>
      <c r="G173" s="61"/>
      <c r="H173" s="60"/>
      <c r="I173" s="61"/>
      <c r="J173" s="59"/>
      <c r="K173" s="59"/>
      <c r="L173" s="59"/>
    </row>
    <row r="174" spans="1:12" ht="189" x14ac:dyDescent="0.25">
      <c r="A174" s="89" t="s">
        <v>746</v>
      </c>
      <c r="B174" s="59" t="s">
        <v>1358</v>
      </c>
      <c r="C174" s="59" t="s">
        <v>1359</v>
      </c>
      <c r="D174" s="59" t="s">
        <v>35</v>
      </c>
      <c r="E174" s="59">
        <v>1</v>
      </c>
      <c r="F174" s="60"/>
      <c r="G174" s="60"/>
      <c r="H174" s="60"/>
      <c r="I174" s="60"/>
      <c r="J174" s="59" t="s">
        <v>39</v>
      </c>
      <c r="K174" s="59" t="s">
        <v>1360</v>
      </c>
      <c r="L174" s="59"/>
    </row>
    <row r="175" spans="1:12" ht="141.75" x14ac:dyDescent="0.25">
      <c r="A175" s="89" t="s">
        <v>747</v>
      </c>
      <c r="B175" s="59" t="s">
        <v>304</v>
      </c>
      <c r="C175" s="59" t="s">
        <v>1361</v>
      </c>
      <c r="D175" s="59" t="s">
        <v>9</v>
      </c>
      <c r="E175" s="59">
        <v>1</v>
      </c>
      <c r="F175" s="60"/>
      <c r="G175" s="61"/>
      <c r="H175" s="60"/>
      <c r="I175" s="61"/>
      <c r="J175" s="59"/>
      <c r="K175" s="59"/>
      <c r="L175" s="59"/>
    </row>
    <row r="176" spans="1:12" ht="283.5" x14ac:dyDescent="0.25">
      <c r="A176" s="89" t="s">
        <v>748</v>
      </c>
      <c r="B176" s="59" t="s">
        <v>305</v>
      </c>
      <c r="C176" s="59" t="s">
        <v>1362</v>
      </c>
      <c r="D176" s="59" t="s">
        <v>35</v>
      </c>
      <c r="E176" s="59">
        <v>1</v>
      </c>
      <c r="F176" s="60"/>
      <c r="G176" s="60"/>
      <c r="H176" s="60"/>
      <c r="I176" s="60"/>
      <c r="J176" s="59" t="s">
        <v>852</v>
      </c>
      <c r="K176" s="59" t="s">
        <v>884</v>
      </c>
      <c r="L176" s="59" t="s">
        <v>306</v>
      </c>
    </row>
    <row r="177" spans="1:12" ht="189" x14ac:dyDescent="0.25">
      <c r="A177" s="89" t="s">
        <v>749</v>
      </c>
      <c r="B177" s="59" t="s">
        <v>630</v>
      </c>
      <c r="C177" s="59" t="s">
        <v>1363</v>
      </c>
      <c r="D177" s="59" t="s">
        <v>14</v>
      </c>
      <c r="E177" s="59">
        <v>8</v>
      </c>
      <c r="F177" s="60"/>
      <c r="G177" s="60"/>
      <c r="H177" s="60"/>
      <c r="I177" s="60"/>
      <c r="J177" s="59" t="s">
        <v>128</v>
      </c>
      <c r="K177" s="59" t="s">
        <v>129</v>
      </c>
      <c r="L177" s="59" t="s">
        <v>882</v>
      </c>
    </row>
    <row r="178" spans="1:12" ht="126" x14ac:dyDescent="0.25">
      <c r="A178" s="89" t="s">
        <v>750</v>
      </c>
      <c r="B178" s="59" t="s">
        <v>307</v>
      </c>
      <c r="C178" s="59" t="s">
        <v>1364</v>
      </c>
      <c r="D178" s="59" t="s">
        <v>9</v>
      </c>
      <c r="E178" s="59">
        <v>1</v>
      </c>
      <c r="F178" s="60"/>
      <c r="G178" s="61"/>
      <c r="H178" s="60"/>
      <c r="I178" s="61"/>
      <c r="J178" s="59"/>
      <c r="K178" s="59"/>
      <c r="L178" s="59"/>
    </row>
    <row r="179" spans="1:12" ht="409.5" x14ac:dyDescent="0.25">
      <c r="A179" s="89" t="s">
        <v>751</v>
      </c>
      <c r="B179" s="59" t="s">
        <v>308</v>
      </c>
      <c r="C179" s="59" t="s">
        <v>1365</v>
      </c>
      <c r="D179" s="59" t="s">
        <v>35</v>
      </c>
      <c r="E179" s="59">
        <v>1</v>
      </c>
      <c r="F179" s="60"/>
      <c r="G179" s="60"/>
      <c r="H179" s="60"/>
      <c r="I179" s="60"/>
      <c r="J179" s="59" t="s">
        <v>852</v>
      </c>
      <c r="K179" s="59" t="s">
        <v>883</v>
      </c>
      <c r="L179" s="59" t="s">
        <v>309</v>
      </c>
    </row>
    <row r="180" spans="1:12" ht="126" x14ac:dyDescent="0.25">
      <c r="A180" s="89" t="s">
        <v>752</v>
      </c>
      <c r="B180" s="59" t="s">
        <v>1176</v>
      </c>
      <c r="C180" s="59" t="s">
        <v>1366</v>
      </c>
      <c r="D180" s="59" t="s">
        <v>14</v>
      </c>
      <c r="E180" s="59">
        <v>8</v>
      </c>
      <c r="F180" s="60"/>
      <c r="G180" s="60"/>
      <c r="H180" s="60"/>
      <c r="I180" s="60"/>
      <c r="J180" s="59" t="s">
        <v>128</v>
      </c>
      <c r="K180" s="59" t="s">
        <v>129</v>
      </c>
      <c r="L180" s="59" t="s">
        <v>882</v>
      </c>
    </row>
    <row r="181" spans="1:12" ht="346.5" x14ac:dyDescent="0.25">
      <c r="A181" s="89" t="s">
        <v>753</v>
      </c>
      <c r="B181" s="59" t="s">
        <v>310</v>
      </c>
      <c r="C181" s="59" t="s">
        <v>1367</v>
      </c>
      <c r="D181" s="59" t="s">
        <v>35</v>
      </c>
      <c r="E181" s="59">
        <v>1</v>
      </c>
      <c r="F181" s="60"/>
      <c r="G181" s="60"/>
      <c r="H181" s="60"/>
      <c r="I181" s="60"/>
      <c r="J181" s="59" t="s">
        <v>852</v>
      </c>
      <c r="K181" s="59" t="s">
        <v>881</v>
      </c>
      <c r="L181" s="59" t="s">
        <v>880</v>
      </c>
    </row>
    <row r="182" spans="1:12" ht="173.25" x14ac:dyDescent="0.25">
      <c r="A182" s="89" t="s">
        <v>754</v>
      </c>
      <c r="B182" s="59" t="s">
        <v>311</v>
      </c>
      <c r="C182" s="59" t="s">
        <v>1368</v>
      </c>
      <c r="D182" s="59" t="s">
        <v>14</v>
      </c>
      <c r="E182" s="59">
        <v>8</v>
      </c>
      <c r="F182" s="60"/>
      <c r="G182" s="60"/>
      <c r="H182" s="60"/>
      <c r="I182" s="60"/>
      <c r="J182" s="59" t="s">
        <v>128</v>
      </c>
      <c r="K182" s="59" t="s">
        <v>129</v>
      </c>
      <c r="L182" s="59" t="s">
        <v>879</v>
      </c>
    </row>
    <row r="183" spans="1:12" ht="409.5" x14ac:dyDescent="0.25">
      <c r="A183" s="89" t="s">
        <v>755</v>
      </c>
      <c r="B183" s="59" t="s">
        <v>312</v>
      </c>
      <c r="C183" s="59" t="s">
        <v>1369</v>
      </c>
      <c r="D183" s="59" t="s">
        <v>9</v>
      </c>
      <c r="E183" s="59">
        <v>1</v>
      </c>
      <c r="F183" s="60"/>
      <c r="G183" s="61"/>
      <c r="H183" s="60"/>
      <c r="I183" s="61"/>
      <c r="J183" s="59"/>
      <c r="K183" s="59"/>
      <c r="L183" s="59" t="s">
        <v>313</v>
      </c>
    </row>
    <row r="184" spans="1:12" ht="283.5" x14ac:dyDescent="0.25">
      <c r="A184" s="89" t="s">
        <v>756</v>
      </c>
      <c r="B184" s="59" t="s">
        <v>314</v>
      </c>
      <c r="C184" s="59" t="s">
        <v>878</v>
      </c>
      <c r="D184" s="59" t="s">
        <v>9</v>
      </c>
      <c r="E184" s="59">
        <v>1</v>
      </c>
      <c r="F184" s="60"/>
      <c r="G184" s="61"/>
      <c r="H184" s="60"/>
      <c r="I184" s="61"/>
      <c r="J184" s="59"/>
      <c r="K184" s="59"/>
      <c r="L184" s="59"/>
    </row>
    <row r="185" spans="1:12" ht="299.25" x14ac:dyDescent="0.25">
      <c r="A185" s="89" t="s">
        <v>757</v>
      </c>
      <c r="B185" s="59" t="s">
        <v>315</v>
      </c>
      <c r="C185" s="59" t="s">
        <v>1370</v>
      </c>
      <c r="D185" s="59" t="s">
        <v>14</v>
      </c>
      <c r="E185" s="59">
        <v>8</v>
      </c>
      <c r="F185" s="60"/>
      <c r="G185" s="60"/>
      <c r="H185" s="60"/>
      <c r="I185" s="60"/>
      <c r="J185" s="59" t="s">
        <v>128</v>
      </c>
      <c r="K185" s="59" t="s">
        <v>129</v>
      </c>
      <c r="L185" s="59" t="s">
        <v>694</v>
      </c>
    </row>
    <row r="186" spans="1:12" ht="63" x14ac:dyDescent="0.25">
      <c r="A186" s="89" t="s">
        <v>758</v>
      </c>
      <c r="B186" s="59" t="s">
        <v>316</v>
      </c>
      <c r="C186" s="59" t="s">
        <v>1177</v>
      </c>
      <c r="D186" s="59" t="s">
        <v>42</v>
      </c>
      <c r="E186" s="59">
        <v>1</v>
      </c>
      <c r="F186" s="60"/>
      <c r="G186" s="61"/>
      <c r="H186" s="60"/>
      <c r="I186" s="61"/>
      <c r="J186" s="59"/>
      <c r="K186" s="59"/>
      <c r="L186" s="59"/>
    </row>
    <row r="187" spans="1:12" ht="63" x14ac:dyDescent="0.25">
      <c r="A187" s="89" t="s">
        <v>759</v>
      </c>
      <c r="B187" s="59" t="s">
        <v>317</v>
      </c>
      <c r="C187" s="59" t="s">
        <v>1178</v>
      </c>
      <c r="D187" s="59" t="s">
        <v>42</v>
      </c>
      <c r="E187" s="59">
        <v>1</v>
      </c>
      <c r="F187" s="60"/>
      <c r="G187" s="61"/>
      <c r="H187" s="60"/>
      <c r="I187" s="61"/>
      <c r="J187" s="59"/>
      <c r="K187" s="59"/>
      <c r="L187" s="59" t="s">
        <v>1179</v>
      </c>
    </row>
    <row r="188" spans="1:12" ht="126" x14ac:dyDescent="0.25">
      <c r="A188" s="89" t="s">
        <v>760</v>
      </c>
      <c r="B188" s="59" t="s">
        <v>1371</v>
      </c>
      <c r="C188" s="59" t="s">
        <v>1372</v>
      </c>
      <c r="D188" s="59" t="s">
        <v>9</v>
      </c>
      <c r="E188" s="59">
        <v>1</v>
      </c>
      <c r="F188" s="60"/>
      <c r="G188" s="61"/>
      <c r="H188" s="60"/>
      <c r="I188" s="61"/>
      <c r="J188" s="59"/>
      <c r="K188" s="59"/>
      <c r="L188" s="59"/>
    </row>
    <row r="189" spans="1:12" ht="110.25" x14ac:dyDescent="0.25">
      <c r="A189" s="89" t="s">
        <v>761</v>
      </c>
      <c r="B189" s="59" t="s">
        <v>877</v>
      </c>
      <c r="C189" s="59" t="s">
        <v>1180</v>
      </c>
      <c r="D189" s="59" t="s">
        <v>9</v>
      </c>
      <c r="E189" s="59">
        <v>1</v>
      </c>
      <c r="F189" s="60"/>
      <c r="G189" s="61"/>
      <c r="H189" s="60"/>
      <c r="I189" s="61"/>
      <c r="J189" s="59"/>
      <c r="K189" s="59"/>
      <c r="L189" s="59"/>
    </row>
    <row r="190" spans="1:12" ht="31.5" x14ac:dyDescent="0.25">
      <c r="A190" s="89" t="s">
        <v>762</v>
      </c>
      <c r="B190" s="59" t="s">
        <v>318</v>
      </c>
      <c r="C190" s="59" t="s">
        <v>1373</v>
      </c>
      <c r="D190" s="59" t="s">
        <v>9</v>
      </c>
      <c r="E190" s="59">
        <v>1</v>
      </c>
      <c r="F190" s="60"/>
      <c r="G190" s="61"/>
      <c r="H190" s="60"/>
      <c r="I190" s="61"/>
      <c r="J190" s="59"/>
      <c r="K190" s="59"/>
      <c r="L190" s="59"/>
    </row>
    <row r="191" spans="1:12" ht="173.25" x14ac:dyDescent="0.25">
      <c r="A191" s="89" t="s">
        <v>763</v>
      </c>
      <c r="B191" s="59" t="s">
        <v>319</v>
      </c>
      <c r="C191" s="59" t="s">
        <v>876</v>
      </c>
      <c r="D191" s="59" t="s">
        <v>9</v>
      </c>
      <c r="E191" s="59">
        <v>1</v>
      </c>
      <c r="F191" s="60"/>
      <c r="G191" s="61"/>
      <c r="H191" s="60"/>
      <c r="I191" s="61"/>
      <c r="J191" s="59"/>
      <c r="K191" s="59"/>
      <c r="L191" s="59"/>
    </row>
    <row r="192" spans="1:12" ht="270.75" x14ac:dyDescent="0.25">
      <c r="A192" s="89" t="s">
        <v>764</v>
      </c>
      <c r="B192" s="59" t="s">
        <v>875</v>
      </c>
      <c r="C192" s="59" t="s">
        <v>320</v>
      </c>
      <c r="D192" s="59" t="s">
        <v>35</v>
      </c>
      <c r="E192" s="59">
        <v>1</v>
      </c>
      <c r="F192" s="60"/>
      <c r="G192" s="60"/>
      <c r="H192" s="60"/>
      <c r="I192" s="60"/>
      <c r="J192" s="59" t="s">
        <v>874</v>
      </c>
      <c r="K192" s="59" t="s">
        <v>873</v>
      </c>
      <c r="L192" s="59" t="s">
        <v>1181</v>
      </c>
    </row>
    <row r="193" spans="1:12" ht="220.5" x14ac:dyDescent="0.25">
      <c r="A193" s="89" t="s">
        <v>765</v>
      </c>
      <c r="B193" s="59" t="s">
        <v>321</v>
      </c>
      <c r="C193" s="59" t="s">
        <v>322</v>
      </c>
      <c r="D193" s="59" t="s">
        <v>14</v>
      </c>
      <c r="E193" s="59">
        <v>8</v>
      </c>
      <c r="F193" s="60"/>
      <c r="G193" s="60"/>
      <c r="H193" s="60"/>
      <c r="I193" s="60"/>
      <c r="J193" s="59" t="s">
        <v>128</v>
      </c>
      <c r="K193" s="59" t="s">
        <v>129</v>
      </c>
      <c r="L193" s="59" t="s">
        <v>872</v>
      </c>
    </row>
    <row r="194" spans="1:12" ht="409.5" x14ac:dyDescent="0.25">
      <c r="A194" s="91" t="s">
        <v>766</v>
      </c>
      <c r="B194" s="65" t="s">
        <v>323</v>
      </c>
      <c r="C194" s="65" t="s">
        <v>324</v>
      </c>
      <c r="D194" s="65" t="s">
        <v>35</v>
      </c>
      <c r="E194" s="65">
        <v>1</v>
      </c>
      <c r="F194" s="60"/>
      <c r="G194" s="60"/>
      <c r="H194" s="60"/>
      <c r="I194" s="60"/>
      <c r="J194" s="65" t="s">
        <v>852</v>
      </c>
      <c r="K194" s="65" t="s">
        <v>871</v>
      </c>
      <c r="L194" s="65" t="s">
        <v>1182</v>
      </c>
    </row>
    <row r="195" spans="1:12" ht="126" x14ac:dyDescent="0.25">
      <c r="A195" s="89" t="s">
        <v>1044</v>
      </c>
      <c r="B195" s="59" t="s">
        <v>325</v>
      </c>
      <c r="C195" s="59" t="s">
        <v>1183</v>
      </c>
      <c r="D195" s="59" t="s">
        <v>9</v>
      </c>
      <c r="E195" s="59">
        <v>1</v>
      </c>
      <c r="F195" s="60"/>
      <c r="G195" s="61"/>
      <c r="H195" s="60"/>
      <c r="I195" s="61"/>
      <c r="J195" s="59"/>
      <c r="K195" s="59"/>
      <c r="L195" s="59"/>
    </row>
    <row r="196" spans="1:12" ht="141.75" x14ac:dyDescent="0.25">
      <c r="A196" s="92" t="s">
        <v>1045</v>
      </c>
      <c r="B196" s="66" t="s">
        <v>326</v>
      </c>
      <c r="C196" s="66" t="s">
        <v>327</v>
      </c>
      <c r="D196" s="66" t="s">
        <v>42</v>
      </c>
      <c r="E196" s="66">
        <v>1</v>
      </c>
      <c r="F196" s="60"/>
      <c r="G196" s="61"/>
      <c r="H196" s="60"/>
      <c r="I196" s="61"/>
      <c r="J196" s="59"/>
      <c r="K196" s="59"/>
      <c r="L196" s="59"/>
    </row>
    <row r="197" spans="1:12" ht="126" x14ac:dyDescent="0.25">
      <c r="A197" s="93" t="s">
        <v>1042</v>
      </c>
      <c r="B197" s="67" t="s">
        <v>1043</v>
      </c>
      <c r="C197" s="66" t="s">
        <v>1184</v>
      </c>
      <c r="D197" s="66" t="s">
        <v>9</v>
      </c>
      <c r="E197" s="68">
        <v>1</v>
      </c>
      <c r="F197" s="60"/>
      <c r="G197" s="69"/>
      <c r="H197" s="70"/>
      <c r="I197" s="61"/>
      <c r="J197" s="59"/>
      <c r="K197" s="59"/>
      <c r="L197" s="67" t="s">
        <v>1185</v>
      </c>
    </row>
    <row r="198" spans="1:12" ht="141.75" x14ac:dyDescent="0.25">
      <c r="A198" s="94" t="s">
        <v>1054</v>
      </c>
      <c r="B198" s="71" t="s">
        <v>1055</v>
      </c>
      <c r="C198" s="59" t="s">
        <v>1056</v>
      </c>
      <c r="D198" s="59" t="s">
        <v>441</v>
      </c>
      <c r="E198" s="72">
        <v>1</v>
      </c>
      <c r="F198" s="60"/>
      <c r="G198" s="61"/>
      <c r="H198" s="61"/>
      <c r="I198" s="61"/>
      <c r="J198" s="59"/>
      <c r="K198" s="59"/>
      <c r="L198" s="59"/>
    </row>
    <row r="199" spans="1:12" ht="110.25" x14ac:dyDescent="0.25">
      <c r="A199" s="93" t="s">
        <v>1057</v>
      </c>
      <c r="B199" s="67" t="s">
        <v>1058</v>
      </c>
      <c r="C199" s="66" t="s">
        <v>1059</v>
      </c>
      <c r="D199" s="66" t="s">
        <v>9</v>
      </c>
      <c r="E199" s="68">
        <v>1</v>
      </c>
      <c r="F199" s="60"/>
      <c r="G199" s="61"/>
      <c r="H199" s="61"/>
      <c r="I199" s="61"/>
      <c r="J199" s="59"/>
      <c r="K199" s="59"/>
      <c r="L199" s="59"/>
    </row>
    <row r="200" spans="1:12" ht="31.5" x14ac:dyDescent="0.25">
      <c r="A200" s="94" t="s">
        <v>1066</v>
      </c>
      <c r="B200" s="71" t="s">
        <v>303</v>
      </c>
      <c r="C200" s="59"/>
      <c r="D200" s="59" t="s">
        <v>1175</v>
      </c>
      <c r="E200" s="59">
        <v>1</v>
      </c>
      <c r="F200" s="60"/>
      <c r="G200" s="60"/>
      <c r="H200" s="61"/>
      <c r="I200" s="61"/>
      <c r="J200" s="59"/>
      <c r="K200" s="59"/>
      <c r="L200" s="59"/>
    </row>
    <row r="201" spans="1:12" ht="15.75" x14ac:dyDescent="0.25">
      <c r="A201" s="143" t="s">
        <v>1313</v>
      </c>
      <c r="B201" s="143"/>
      <c r="C201" s="143"/>
      <c r="D201" s="143"/>
      <c r="E201" s="143"/>
      <c r="F201" s="143"/>
      <c r="G201" s="143"/>
      <c r="H201" s="143"/>
      <c r="I201" s="144"/>
      <c r="J201" s="144"/>
      <c r="K201" s="144"/>
      <c r="L201" s="144"/>
    </row>
    <row r="202" spans="1:12" ht="15.75" x14ac:dyDescent="0.25">
      <c r="A202" s="138" t="s">
        <v>1085</v>
      </c>
      <c r="B202" s="139"/>
      <c r="C202" s="139"/>
      <c r="D202" s="139"/>
      <c r="E202" s="140"/>
      <c r="F202" s="84">
        <f>F203+F204+F205+F206+F207+F208+F209+F210+F211+F212+F213+F214+F221+F222+F224+F223+F225</f>
        <v>0</v>
      </c>
      <c r="G202" s="84">
        <f>G204+G205+G208+G209+G211+G212+G214+G221+G222+G224+G223+G225</f>
        <v>0</v>
      </c>
      <c r="H202" s="84">
        <f>H203+H204+H205+H206+H208+H209+H210+H211+H212+H213+H214+H221+H222</f>
        <v>0</v>
      </c>
      <c r="I202" s="85">
        <f>I204+I205+I208+I209+I211+I212+I214+I221+I222</f>
        <v>0</v>
      </c>
      <c r="J202" s="100"/>
      <c r="K202" s="100"/>
      <c r="L202" s="100"/>
    </row>
    <row r="203" spans="1:12" ht="283.5" x14ac:dyDescent="0.25">
      <c r="A203" s="89" t="s">
        <v>767</v>
      </c>
      <c r="B203" s="59" t="s">
        <v>328</v>
      </c>
      <c r="C203" s="59" t="s">
        <v>1374</v>
      </c>
      <c r="D203" s="59" t="s">
        <v>9</v>
      </c>
      <c r="E203" s="59">
        <v>2</v>
      </c>
      <c r="F203" s="60"/>
      <c r="G203" s="61"/>
      <c r="H203" s="60"/>
      <c r="I203" s="61"/>
      <c r="J203" s="59"/>
      <c r="K203" s="59"/>
      <c r="L203" s="59" t="s">
        <v>1186</v>
      </c>
    </row>
    <row r="204" spans="1:12" ht="189" x14ac:dyDescent="0.25">
      <c r="A204" s="89" t="s">
        <v>768</v>
      </c>
      <c r="B204" s="59" t="s">
        <v>329</v>
      </c>
      <c r="C204" s="59" t="s">
        <v>1375</v>
      </c>
      <c r="D204" s="59" t="s">
        <v>35</v>
      </c>
      <c r="E204" s="59">
        <v>2</v>
      </c>
      <c r="F204" s="60"/>
      <c r="G204" s="60"/>
      <c r="H204" s="60"/>
      <c r="I204" s="60"/>
      <c r="J204" s="59" t="s">
        <v>168</v>
      </c>
      <c r="K204" s="59" t="s">
        <v>1377</v>
      </c>
      <c r="L204" s="59" t="s">
        <v>1187</v>
      </c>
    </row>
    <row r="205" spans="1:12" ht="173.25" x14ac:dyDescent="0.25">
      <c r="A205" s="89" t="s">
        <v>769</v>
      </c>
      <c r="B205" s="59" t="s">
        <v>1188</v>
      </c>
      <c r="C205" s="59" t="s">
        <v>1376</v>
      </c>
      <c r="D205" s="59" t="s">
        <v>330</v>
      </c>
      <c r="E205" s="59">
        <v>2</v>
      </c>
      <c r="F205" s="60"/>
      <c r="G205" s="60"/>
      <c r="H205" s="60"/>
      <c r="I205" s="60"/>
      <c r="J205" s="59" t="s">
        <v>168</v>
      </c>
      <c r="K205" s="59" t="s">
        <v>1378</v>
      </c>
      <c r="L205" s="59" t="s">
        <v>331</v>
      </c>
    </row>
    <row r="206" spans="1:12" ht="315" x14ac:dyDescent="0.25">
      <c r="A206" s="89" t="s">
        <v>770</v>
      </c>
      <c r="B206" s="59" t="s">
        <v>332</v>
      </c>
      <c r="C206" s="59" t="s">
        <v>1379</v>
      </c>
      <c r="D206" s="59" t="s">
        <v>1189</v>
      </c>
      <c r="E206" s="59">
        <v>2</v>
      </c>
      <c r="F206" s="60"/>
      <c r="G206" s="61"/>
      <c r="H206" s="60"/>
      <c r="I206" s="61"/>
      <c r="J206" s="59"/>
      <c r="K206" s="59"/>
      <c r="L206" s="59"/>
    </row>
    <row r="207" spans="1:12" ht="141.75" x14ac:dyDescent="0.25">
      <c r="A207" s="89" t="s">
        <v>333</v>
      </c>
      <c r="B207" s="59" t="s">
        <v>334</v>
      </c>
      <c r="C207" s="59" t="s">
        <v>1380</v>
      </c>
      <c r="D207" s="59" t="s">
        <v>9</v>
      </c>
      <c r="E207" s="59">
        <v>2</v>
      </c>
      <c r="F207" s="60"/>
      <c r="G207" s="61"/>
      <c r="H207" s="61"/>
      <c r="I207" s="61"/>
      <c r="J207" s="59"/>
      <c r="K207" s="59"/>
      <c r="L207" s="59"/>
    </row>
    <row r="208" spans="1:12" ht="141.75" x14ac:dyDescent="0.25">
      <c r="A208" s="89" t="s">
        <v>771</v>
      </c>
      <c r="B208" s="59" t="s">
        <v>335</v>
      </c>
      <c r="C208" s="59" t="s">
        <v>1381</v>
      </c>
      <c r="D208" s="59" t="s">
        <v>330</v>
      </c>
      <c r="E208" s="59">
        <v>2</v>
      </c>
      <c r="F208" s="60"/>
      <c r="G208" s="60"/>
      <c r="H208" s="60"/>
      <c r="I208" s="60"/>
      <c r="J208" s="59" t="s">
        <v>168</v>
      </c>
      <c r="K208" s="59" t="s">
        <v>1384</v>
      </c>
      <c r="L208" s="59" t="s">
        <v>1190</v>
      </c>
    </row>
    <row r="209" spans="1:12" ht="94.5" x14ac:dyDescent="0.25">
      <c r="A209" s="89" t="s">
        <v>772</v>
      </c>
      <c r="B209" s="59" t="s">
        <v>336</v>
      </c>
      <c r="C209" s="59" t="s">
        <v>1305</v>
      </c>
      <c r="D209" s="59" t="s">
        <v>330</v>
      </c>
      <c r="E209" s="59">
        <v>2</v>
      </c>
      <c r="F209" s="60"/>
      <c r="G209" s="60"/>
      <c r="H209" s="60"/>
      <c r="I209" s="60"/>
      <c r="J209" s="59" t="s">
        <v>168</v>
      </c>
      <c r="K209" s="59" t="s">
        <v>1385</v>
      </c>
      <c r="L209" s="59" t="s">
        <v>337</v>
      </c>
    </row>
    <row r="210" spans="1:12" ht="94.5" x14ac:dyDescent="0.25">
      <c r="A210" s="89" t="s">
        <v>773</v>
      </c>
      <c r="B210" s="59" t="s">
        <v>339</v>
      </c>
      <c r="C210" s="59" t="s">
        <v>1382</v>
      </c>
      <c r="D210" s="59" t="s">
        <v>9</v>
      </c>
      <c r="E210" s="59">
        <v>2</v>
      </c>
      <c r="F210" s="60"/>
      <c r="G210" s="61"/>
      <c r="H210" s="60"/>
      <c r="I210" s="61"/>
      <c r="J210" s="59"/>
      <c r="K210" s="59"/>
      <c r="L210" s="59"/>
    </row>
    <row r="211" spans="1:12" ht="126" x14ac:dyDescent="0.25">
      <c r="A211" s="89" t="s">
        <v>774</v>
      </c>
      <c r="B211" s="59" t="s">
        <v>340</v>
      </c>
      <c r="C211" s="59" t="s">
        <v>1383</v>
      </c>
      <c r="D211" s="59" t="s">
        <v>35</v>
      </c>
      <c r="E211" s="59">
        <v>2</v>
      </c>
      <c r="F211" s="60"/>
      <c r="G211" s="60"/>
      <c r="H211" s="60"/>
      <c r="I211" s="60"/>
      <c r="J211" s="59" t="s">
        <v>168</v>
      </c>
      <c r="K211" s="59" t="s">
        <v>1386</v>
      </c>
      <c r="L211" s="59" t="s">
        <v>341</v>
      </c>
    </row>
    <row r="212" spans="1:12" ht="220.5" x14ac:dyDescent="0.25">
      <c r="A212" s="89" t="s">
        <v>775</v>
      </c>
      <c r="B212" s="59" t="s">
        <v>342</v>
      </c>
      <c r="C212" s="59" t="s">
        <v>1388</v>
      </c>
      <c r="D212" s="59" t="s">
        <v>330</v>
      </c>
      <c r="E212" s="59">
        <v>2</v>
      </c>
      <c r="F212" s="60"/>
      <c r="G212" s="60"/>
      <c r="H212" s="60"/>
      <c r="I212" s="60"/>
      <c r="J212" s="59" t="s">
        <v>168</v>
      </c>
      <c r="K212" s="59" t="s">
        <v>1387</v>
      </c>
      <c r="L212" s="59" t="s">
        <v>1191</v>
      </c>
    </row>
    <row r="213" spans="1:12" ht="63" x14ac:dyDescent="0.25">
      <c r="A213" s="89" t="s">
        <v>776</v>
      </c>
      <c r="B213" s="59" t="s">
        <v>343</v>
      </c>
      <c r="C213" s="59" t="s">
        <v>344</v>
      </c>
      <c r="D213" s="59" t="s">
        <v>9</v>
      </c>
      <c r="E213" s="59">
        <v>2</v>
      </c>
      <c r="F213" s="60"/>
      <c r="G213" s="61"/>
      <c r="H213" s="60"/>
      <c r="I213" s="61"/>
      <c r="J213" s="59"/>
      <c r="K213" s="59"/>
      <c r="L213" s="59" t="s">
        <v>345</v>
      </c>
    </row>
    <row r="214" spans="1:12" ht="409.5" x14ac:dyDescent="0.25">
      <c r="A214" s="89" t="s">
        <v>777</v>
      </c>
      <c r="B214" s="59" t="s">
        <v>1389</v>
      </c>
      <c r="C214" s="59" t="s">
        <v>1390</v>
      </c>
      <c r="D214" s="59" t="s">
        <v>330</v>
      </c>
      <c r="E214" s="59">
        <v>2</v>
      </c>
      <c r="F214" s="78">
        <f>F215+F216+F217+F218+F219+F220</f>
        <v>0</v>
      </c>
      <c r="G214" s="78">
        <f>G215+G216+G217+G218+G219+G220</f>
        <v>0</v>
      </c>
      <c r="H214" s="60"/>
      <c r="I214" s="60"/>
      <c r="J214" s="59" t="s">
        <v>168</v>
      </c>
      <c r="K214" s="59" t="s">
        <v>338</v>
      </c>
      <c r="L214" s="59" t="s">
        <v>1190</v>
      </c>
    </row>
    <row r="215" spans="1:12" ht="330.75" x14ac:dyDescent="0.25">
      <c r="A215" s="89" t="s">
        <v>1192</v>
      </c>
      <c r="B215" s="59" t="s">
        <v>346</v>
      </c>
      <c r="C215" s="59" t="s">
        <v>1391</v>
      </c>
      <c r="D215" s="59" t="s">
        <v>347</v>
      </c>
      <c r="E215" s="59">
        <v>2</v>
      </c>
      <c r="F215" s="60"/>
      <c r="G215" s="60"/>
      <c r="H215" s="61"/>
      <c r="I215" s="61"/>
      <c r="J215" s="59" t="s">
        <v>168</v>
      </c>
      <c r="K215" s="59" t="s">
        <v>1394</v>
      </c>
      <c r="L215" s="59" t="s">
        <v>1193</v>
      </c>
    </row>
    <row r="216" spans="1:12" ht="299.25" x14ac:dyDescent="0.25">
      <c r="A216" s="89" t="s">
        <v>1194</v>
      </c>
      <c r="B216" s="59" t="s">
        <v>348</v>
      </c>
      <c r="C216" s="59" t="s">
        <v>1392</v>
      </c>
      <c r="D216" s="59" t="s">
        <v>347</v>
      </c>
      <c r="E216" s="59">
        <v>2</v>
      </c>
      <c r="F216" s="60"/>
      <c r="G216" s="60"/>
      <c r="H216" s="61"/>
      <c r="I216" s="61"/>
      <c r="J216" s="59" t="s">
        <v>168</v>
      </c>
      <c r="K216" s="59" t="s">
        <v>1394</v>
      </c>
      <c r="L216" s="59" t="s">
        <v>1195</v>
      </c>
    </row>
    <row r="217" spans="1:12" ht="283.5" x14ac:dyDescent="0.25">
      <c r="A217" s="89" t="s">
        <v>349</v>
      </c>
      <c r="B217" s="59" t="s">
        <v>350</v>
      </c>
      <c r="C217" s="59" t="s">
        <v>1393</v>
      </c>
      <c r="D217" s="59" t="s">
        <v>347</v>
      </c>
      <c r="E217" s="59">
        <v>2</v>
      </c>
      <c r="F217" s="60"/>
      <c r="G217" s="60"/>
      <c r="H217" s="61"/>
      <c r="I217" s="61"/>
      <c r="J217" s="59" t="s">
        <v>168</v>
      </c>
      <c r="K217" s="59" t="s">
        <v>1478</v>
      </c>
      <c r="L217" s="59" t="s">
        <v>1195</v>
      </c>
    </row>
    <row r="218" spans="1:12" ht="141.75" x14ac:dyDescent="0.25">
      <c r="A218" s="89" t="s">
        <v>351</v>
      </c>
      <c r="B218" s="59" t="s">
        <v>352</v>
      </c>
      <c r="C218" s="59" t="s">
        <v>1395</v>
      </c>
      <c r="D218" s="59" t="s">
        <v>14</v>
      </c>
      <c r="E218" s="59">
        <v>2</v>
      </c>
      <c r="F218" s="60"/>
      <c r="G218" s="60"/>
      <c r="H218" s="61"/>
      <c r="I218" s="61"/>
      <c r="J218" s="59" t="s">
        <v>168</v>
      </c>
      <c r="K218" s="59" t="s">
        <v>1394</v>
      </c>
      <c r="L218" s="59" t="s">
        <v>1195</v>
      </c>
    </row>
    <row r="219" spans="1:12" ht="236.25" x14ac:dyDescent="0.25">
      <c r="A219" s="89" t="s">
        <v>353</v>
      </c>
      <c r="B219" s="59" t="s">
        <v>354</v>
      </c>
      <c r="C219" s="59" t="s">
        <v>1396</v>
      </c>
      <c r="D219" s="59" t="s">
        <v>355</v>
      </c>
      <c r="E219" s="59">
        <v>2</v>
      </c>
      <c r="F219" s="60"/>
      <c r="G219" s="60"/>
      <c r="H219" s="61"/>
      <c r="I219" s="61"/>
      <c r="J219" s="59" t="s">
        <v>168</v>
      </c>
      <c r="K219" s="59" t="s">
        <v>1394</v>
      </c>
      <c r="L219" s="59" t="s">
        <v>631</v>
      </c>
    </row>
    <row r="220" spans="1:12" ht="18.75" x14ac:dyDescent="0.25">
      <c r="A220" s="89" t="s">
        <v>356</v>
      </c>
      <c r="B220" s="59" t="s">
        <v>357</v>
      </c>
      <c r="C220" s="59"/>
      <c r="D220" s="59" t="s">
        <v>1397</v>
      </c>
      <c r="E220" s="59">
        <v>2</v>
      </c>
      <c r="F220" s="60"/>
      <c r="G220" s="60"/>
      <c r="H220" s="61"/>
      <c r="I220" s="61"/>
      <c r="J220" s="59"/>
      <c r="K220" s="59"/>
      <c r="L220" s="59"/>
    </row>
    <row r="221" spans="1:12" ht="220.5" x14ac:dyDescent="0.25">
      <c r="A221" s="89" t="s">
        <v>1279</v>
      </c>
      <c r="B221" s="59" t="s">
        <v>1281</v>
      </c>
      <c r="C221" s="59" t="s">
        <v>1283</v>
      </c>
      <c r="D221" s="59" t="s">
        <v>35</v>
      </c>
      <c r="E221" s="59">
        <v>2</v>
      </c>
      <c r="F221" s="60"/>
      <c r="G221" s="60"/>
      <c r="H221" s="96"/>
      <c r="I221" s="96"/>
      <c r="J221" s="59" t="s">
        <v>168</v>
      </c>
      <c r="K221" s="59" t="s">
        <v>1282</v>
      </c>
      <c r="L221" s="59"/>
    </row>
    <row r="222" spans="1:12" ht="78.75" x14ac:dyDescent="0.25">
      <c r="A222" s="89" t="s">
        <v>1280</v>
      </c>
      <c r="B222" s="59" t="s">
        <v>1284</v>
      </c>
      <c r="C222" s="59" t="s">
        <v>1285</v>
      </c>
      <c r="D222" s="59" t="s">
        <v>1274</v>
      </c>
      <c r="E222" s="59">
        <v>2</v>
      </c>
      <c r="F222" s="60"/>
      <c r="G222" s="60"/>
      <c r="H222" s="96"/>
      <c r="I222" s="96"/>
      <c r="J222" s="59" t="s">
        <v>168</v>
      </c>
      <c r="K222" s="59" t="s">
        <v>1287</v>
      </c>
      <c r="L222" s="59" t="s">
        <v>1286</v>
      </c>
    </row>
    <row r="223" spans="1:12" ht="173.25" x14ac:dyDescent="0.25">
      <c r="A223" s="90" t="s">
        <v>358</v>
      </c>
      <c r="B223" s="59" t="s">
        <v>359</v>
      </c>
      <c r="C223" s="59" t="s">
        <v>1398</v>
      </c>
      <c r="D223" s="59" t="s">
        <v>360</v>
      </c>
      <c r="E223" s="59">
        <v>2</v>
      </c>
      <c r="F223" s="60"/>
      <c r="G223" s="60"/>
      <c r="H223" s="61"/>
      <c r="I223" s="61"/>
      <c r="J223" s="59" t="s">
        <v>168</v>
      </c>
      <c r="K223" s="59" t="s">
        <v>361</v>
      </c>
      <c r="L223" s="59" t="s">
        <v>870</v>
      </c>
    </row>
    <row r="224" spans="1:12" ht="110.25" x14ac:dyDescent="0.25">
      <c r="A224" s="90" t="s">
        <v>362</v>
      </c>
      <c r="B224" s="59" t="s">
        <v>1315</v>
      </c>
      <c r="C224" s="59" t="s">
        <v>1288</v>
      </c>
      <c r="D224" s="59" t="s">
        <v>35</v>
      </c>
      <c r="E224" s="59">
        <v>2</v>
      </c>
      <c r="F224" s="60"/>
      <c r="G224" s="60"/>
      <c r="H224" s="61"/>
      <c r="I224" s="61"/>
      <c r="J224" s="59" t="s">
        <v>1290</v>
      </c>
      <c r="K224" s="59" t="s">
        <v>1291</v>
      </c>
      <c r="L224" s="59" t="s">
        <v>1289</v>
      </c>
    </row>
    <row r="225" spans="1:12" ht="31.5" x14ac:dyDescent="0.25">
      <c r="A225" s="90" t="s">
        <v>1474</v>
      </c>
      <c r="B225" s="59" t="s">
        <v>363</v>
      </c>
      <c r="C225" s="59"/>
      <c r="D225" s="59" t="s">
        <v>1475</v>
      </c>
      <c r="E225" s="59">
        <v>2</v>
      </c>
      <c r="F225" s="60"/>
      <c r="G225" s="60"/>
      <c r="H225" s="61"/>
      <c r="I225" s="61"/>
      <c r="J225" s="59"/>
      <c r="K225" s="59"/>
      <c r="L225" s="59"/>
    </row>
    <row r="226" spans="1:12" ht="15.75" x14ac:dyDescent="0.25">
      <c r="A226" s="138" t="s">
        <v>364</v>
      </c>
      <c r="B226" s="139"/>
      <c r="C226" s="139"/>
      <c r="D226" s="139"/>
      <c r="E226" s="140"/>
      <c r="F226" s="64"/>
      <c r="G226" s="64"/>
      <c r="H226" s="64"/>
      <c r="I226" s="64"/>
      <c r="J226" s="64"/>
      <c r="K226" s="64"/>
      <c r="L226" s="64"/>
    </row>
    <row r="227" spans="1:12" ht="15.75" x14ac:dyDescent="0.25">
      <c r="A227" s="138" t="s">
        <v>1086</v>
      </c>
      <c r="B227" s="139"/>
      <c r="C227" s="139"/>
      <c r="D227" s="139"/>
      <c r="E227" s="140"/>
      <c r="F227" s="85">
        <f>F228+F229+F230+F231+F232+F233+F234+F235+F236+F237+F238+F239+F240+F241+F242+F243+F244+F245+F250+F251+F252+F253+F254+F255+F256+F257+F258+F259+F260+F261+F262+F263+F264+F265+F266+F270+F271+F272+F273+F274+F275+F276+F277+F278+F279+F280+F281+F282+F283+F284+F285+F286+F287+F288+F289+F290+F291+F292+F293+F294+F295+F296+F297</f>
        <v>0</v>
      </c>
      <c r="G227" s="85">
        <f>G229+G231+G232+G233+G237+G239+G238+G243+G244+G245+G250+G251+G252+G254+G257+G258+G262+G265+G266+G272+G274+G275+G280+G281+G284+G289+G290+G291+G295+G296+G297</f>
        <v>0</v>
      </c>
      <c r="H227" s="85">
        <f>H228+H229+H230+H231+H232+H233+H234+H235+H236+H237+H238+H239+H240+H241+H242+H243+H244+H250+H251+H252+H253+H254+H255+H256+H257+H258+H259+H260+H261+H262+H263+H264+H265+H266+H270+H271+H272+H273+H274+H275+H276+H277+H278+H279+H280+H281+H282+H283+H284+H285+H286+H287+H288+H289+H290+H291</f>
        <v>0</v>
      </c>
      <c r="I227" s="85">
        <f>I233+I244+I250+I251+I252+I262+I265+I266+I272+I275+I281+I284+I289+I290+I291</f>
        <v>0</v>
      </c>
      <c r="J227" s="100"/>
      <c r="K227" s="100"/>
      <c r="L227" s="100"/>
    </row>
    <row r="228" spans="1:12" ht="47.25" x14ac:dyDescent="0.25">
      <c r="A228" s="89" t="s">
        <v>778</v>
      </c>
      <c r="B228" s="59" t="s">
        <v>365</v>
      </c>
      <c r="C228" s="59" t="s">
        <v>366</v>
      </c>
      <c r="D228" s="59" t="s">
        <v>9</v>
      </c>
      <c r="E228" s="59">
        <v>3</v>
      </c>
      <c r="F228" s="60"/>
      <c r="G228" s="61"/>
      <c r="H228" s="60"/>
      <c r="I228" s="61"/>
      <c r="J228" s="59"/>
      <c r="K228" s="59"/>
      <c r="L228" s="62"/>
    </row>
    <row r="229" spans="1:12" ht="78.75" x14ac:dyDescent="0.25">
      <c r="A229" s="89" t="s">
        <v>779</v>
      </c>
      <c r="B229" s="59" t="s">
        <v>367</v>
      </c>
      <c r="C229" s="59" t="s">
        <v>368</v>
      </c>
      <c r="D229" s="59" t="s">
        <v>152</v>
      </c>
      <c r="E229" s="59">
        <v>3</v>
      </c>
      <c r="F229" s="60"/>
      <c r="G229" s="60"/>
      <c r="H229" s="60"/>
      <c r="I229" s="61"/>
      <c r="J229" s="59" t="s">
        <v>869</v>
      </c>
      <c r="K229" s="59" t="s">
        <v>369</v>
      </c>
      <c r="L229" s="62"/>
    </row>
    <row r="230" spans="1:12" ht="63" x14ac:dyDescent="0.25">
      <c r="A230" s="89" t="s">
        <v>780</v>
      </c>
      <c r="B230" s="59" t="s">
        <v>370</v>
      </c>
      <c r="C230" s="59" t="s">
        <v>868</v>
      </c>
      <c r="D230" s="59" t="s">
        <v>9</v>
      </c>
      <c r="E230" s="59">
        <v>3</v>
      </c>
      <c r="F230" s="60"/>
      <c r="G230" s="61"/>
      <c r="H230" s="60"/>
      <c r="I230" s="61"/>
      <c r="J230" s="59"/>
      <c r="K230" s="59"/>
      <c r="L230" s="62"/>
    </row>
    <row r="231" spans="1:12" ht="157.5" x14ac:dyDescent="0.25">
      <c r="A231" s="89" t="s">
        <v>781</v>
      </c>
      <c r="B231" s="59" t="s">
        <v>867</v>
      </c>
      <c r="C231" s="59" t="s">
        <v>866</v>
      </c>
      <c r="D231" s="59" t="s">
        <v>371</v>
      </c>
      <c r="E231" s="59">
        <v>3</v>
      </c>
      <c r="F231" s="60"/>
      <c r="G231" s="60"/>
      <c r="H231" s="60"/>
      <c r="I231" s="61"/>
      <c r="J231" s="59" t="s">
        <v>830</v>
      </c>
      <c r="K231" s="59" t="s">
        <v>865</v>
      </c>
      <c r="L231" s="62"/>
    </row>
    <row r="232" spans="1:12" ht="47.25" x14ac:dyDescent="0.25">
      <c r="A232" s="89" t="s">
        <v>782</v>
      </c>
      <c r="B232" s="59" t="s">
        <v>372</v>
      </c>
      <c r="C232" s="59" t="s">
        <v>1196</v>
      </c>
      <c r="D232" s="59" t="s">
        <v>330</v>
      </c>
      <c r="E232" s="59">
        <v>3</v>
      </c>
      <c r="F232" s="60"/>
      <c r="G232" s="60"/>
      <c r="H232" s="60"/>
      <c r="I232" s="61"/>
      <c r="J232" s="59" t="s">
        <v>388</v>
      </c>
      <c r="K232" s="59" t="s">
        <v>369</v>
      </c>
      <c r="L232" s="59" t="s">
        <v>1197</v>
      </c>
    </row>
    <row r="233" spans="1:12" ht="63" x14ac:dyDescent="0.25">
      <c r="A233" s="89" t="s">
        <v>783</v>
      </c>
      <c r="B233" s="59" t="s">
        <v>1262</v>
      </c>
      <c r="C233" s="59" t="s">
        <v>1198</v>
      </c>
      <c r="D233" s="59" t="s">
        <v>371</v>
      </c>
      <c r="E233" s="59">
        <v>3</v>
      </c>
      <c r="F233" s="60"/>
      <c r="G233" s="60"/>
      <c r="H233" s="60"/>
      <c r="I233" s="60"/>
      <c r="J233" s="59" t="s">
        <v>94</v>
      </c>
      <c r="K233" s="59" t="s">
        <v>373</v>
      </c>
      <c r="L233" s="59"/>
    </row>
    <row r="234" spans="1:12" ht="31.5" x14ac:dyDescent="0.25">
      <c r="A234" s="89" t="s">
        <v>784</v>
      </c>
      <c r="B234" s="59" t="s">
        <v>374</v>
      </c>
      <c r="C234" s="59" t="s">
        <v>864</v>
      </c>
      <c r="D234" s="59" t="s">
        <v>9</v>
      </c>
      <c r="E234" s="59">
        <v>3</v>
      </c>
      <c r="F234" s="60"/>
      <c r="G234" s="61"/>
      <c r="H234" s="60"/>
      <c r="I234" s="61"/>
      <c r="J234" s="59"/>
      <c r="K234" s="59"/>
      <c r="L234" s="59"/>
    </row>
    <row r="235" spans="1:12" ht="78.75" x14ac:dyDescent="0.25">
      <c r="A235" s="89" t="s">
        <v>785</v>
      </c>
      <c r="B235" s="59" t="s">
        <v>375</v>
      </c>
      <c r="C235" s="59" t="s">
        <v>376</v>
      </c>
      <c r="D235" s="59" t="s">
        <v>9</v>
      </c>
      <c r="E235" s="59">
        <v>3</v>
      </c>
      <c r="F235" s="60"/>
      <c r="G235" s="61"/>
      <c r="H235" s="60"/>
      <c r="I235" s="61"/>
      <c r="J235" s="59"/>
      <c r="K235" s="59"/>
      <c r="L235" s="59" t="s">
        <v>377</v>
      </c>
    </row>
    <row r="236" spans="1:12" ht="63" x14ac:dyDescent="0.25">
      <c r="A236" s="89" t="s">
        <v>786</v>
      </c>
      <c r="B236" s="59" t="s">
        <v>378</v>
      </c>
      <c r="C236" s="59" t="s">
        <v>379</v>
      </c>
      <c r="D236" s="59" t="s">
        <v>9</v>
      </c>
      <c r="E236" s="59">
        <v>3</v>
      </c>
      <c r="F236" s="60"/>
      <c r="G236" s="61"/>
      <c r="H236" s="60"/>
      <c r="I236" s="61"/>
      <c r="J236" s="59"/>
      <c r="K236" s="59"/>
      <c r="L236" s="59"/>
    </row>
    <row r="237" spans="1:12" ht="63" x14ac:dyDescent="0.25">
      <c r="A237" s="89" t="s">
        <v>787</v>
      </c>
      <c r="B237" s="59" t="s">
        <v>380</v>
      </c>
      <c r="C237" s="59" t="s">
        <v>1199</v>
      </c>
      <c r="D237" s="59" t="s">
        <v>371</v>
      </c>
      <c r="E237" s="59">
        <v>3</v>
      </c>
      <c r="F237" s="60"/>
      <c r="G237" s="60"/>
      <c r="H237" s="60"/>
      <c r="I237" s="61"/>
      <c r="J237" s="59" t="s">
        <v>862</v>
      </c>
      <c r="K237" s="59" t="s">
        <v>863</v>
      </c>
      <c r="L237" s="59" t="s">
        <v>1197</v>
      </c>
    </row>
    <row r="238" spans="1:12" ht="63" x14ac:dyDescent="0.25">
      <c r="A238" s="89" t="s">
        <v>788</v>
      </c>
      <c r="B238" s="59" t="s">
        <v>381</v>
      </c>
      <c r="C238" s="59" t="s">
        <v>1200</v>
      </c>
      <c r="D238" s="59" t="s">
        <v>35</v>
      </c>
      <c r="E238" s="59">
        <v>3</v>
      </c>
      <c r="F238" s="60"/>
      <c r="G238" s="60"/>
      <c r="H238" s="60"/>
      <c r="I238" s="61"/>
      <c r="J238" s="59" t="s">
        <v>860</v>
      </c>
      <c r="K238" s="59" t="s">
        <v>861</v>
      </c>
      <c r="L238" s="59" t="s">
        <v>1197</v>
      </c>
    </row>
    <row r="239" spans="1:12" ht="63" x14ac:dyDescent="0.25">
      <c r="A239" s="89" t="s">
        <v>789</v>
      </c>
      <c r="B239" s="59" t="s">
        <v>382</v>
      </c>
      <c r="C239" s="59" t="s">
        <v>1306</v>
      </c>
      <c r="D239" s="59" t="s">
        <v>383</v>
      </c>
      <c r="E239" s="59">
        <v>3</v>
      </c>
      <c r="F239" s="60"/>
      <c r="G239" s="60"/>
      <c r="H239" s="60"/>
      <c r="I239" s="61"/>
      <c r="J239" s="59" t="s">
        <v>860</v>
      </c>
      <c r="K239" s="59" t="s">
        <v>861</v>
      </c>
      <c r="L239" s="59" t="s">
        <v>1197</v>
      </c>
    </row>
    <row r="240" spans="1:12" ht="94.5" x14ac:dyDescent="0.25">
      <c r="A240" s="89" t="s">
        <v>790</v>
      </c>
      <c r="B240" s="59" t="s">
        <v>384</v>
      </c>
      <c r="C240" s="59" t="s">
        <v>859</v>
      </c>
      <c r="D240" s="59" t="s">
        <v>9</v>
      </c>
      <c r="E240" s="59">
        <v>3</v>
      </c>
      <c r="F240" s="60"/>
      <c r="G240" s="61"/>
      <c r="H240" s="60"/>
      <c r="I240" s="61"/>
      <c r="J240" s="59"/>
      <c r="K240" s="59"/>
      <c r="L240" s="59"/>
    </row>
    <row r="241" spans="1:12" ht="94.5" x14ac:dyDescent="0.25">
      <c r="A241" s="89" t="s">
        <v>791</v>
      </c>
      <c r="B241" s="59" t="s">
        <v>857</v>
      </c>
      <c r="C241" s="59" t="s">
        <v>858</v>
      </c>
      <c r="D241" s="59" t="s">
        <v>9</v>
      </c>
      <c r="E241" s="59">
        <v>3</v>
      </c>
      <c r="F241" s="60"/>
      <c r="G241" s="61"/>
      <c r="H241" s="60"/>
      <c r="I241" s="61"/>
      <c r="J241" s="59"/>
      <c r="K241" s="59"/>
      <c r="L241" s="59"/>
    </row>
    <row r="242" spans="1:12" ht="110.25" x14ac:dyDescent="0.25">
      <c r="A242" s="89" t="s">
        <v>792</v>
      </c>
      <c r="B242" s="59" t="s">
        <v>385</v>
      </c>
      <c r="C242" s="59" t="s">
        <v>856</v>
      </c>
      <c r="D242" s="59" t="s">
        <v>9</v>
      </c>
      <c r="E242" s="59">
        <v>3</v>
      </c>
      <c r="F242" s="60"/>
      <c r="G242" s="61"/>
      <c r="H242" s="60"/>
      <c r="I242" s="61"/>
      <c r="J242" s="59"/>
      <c r="K242" s="59"/>
      <c r="L242" s="59"/>
    </row>
    <row r="243" spans="1:12" ht="78.75" x14ac:dyDescent="0.25">
      <c r="A243" s="89" t="s">
        <v>793</v>
      </c>
      <c r="B243" s="59" t="s">
        <v>386</v>
      </c>
      <c r="C243" s="59" t="s">
        <v>387</v>
      </c>
      <c r="D243" s="59" t="s">
        <v>383</v>
      </c>
      <c r="E243" s="59">
        <v>3</v>
      </c>
      <c r="F243" s="60"/>
      <c r="G243" s="60"/>
      <c r="H243" s="60"/>
      <c r="I243" s="61"/>
      <c r="J243" s="59" t="s">
        <v>388</v>
      </c>
      <c r="K243" s="59" t="s">
        <v>389</v>
      </c>
      <c r="L243" s="59"/>
    </row>
    <row r="244" spans="1:12" ht="141.75" x14ac:dyDescent="0.25">
      <c r="A244" s="89" t="s">
        <v>794</v>
      </c>
      <c r="B244" s="59" t="s">
        <v>390</v>
      </c>
      <c r="C244" s="59" t="s">
        <v>391</v>
      </c>
      <c r="D244" s="59" t="s">
        <v>383</v>
      </c>
      <c r="E244" s="59">
        <v>3</v>
      </c>
      <c r="F244" s="60"/>
      <c r="G244" s="60"/>
      <c r="H244" s="60"/>
      <c r="I244" s="60"/>
      <c r="J244" s="59" t="s">
        <v>852</v>
      </c>
      <c r="K244" s="59" t="s">
        <v>855</v>
      </c>
      <c r="L244" s="59"/>
    </row>
    <row r="245" spans="1:12" ht="78.75" x14ac:dyDescent="0.25">
      <c r="A245" s="89" t="s">
        <v>392</v>
      </c>
      <c r="B245" s="59" t="s">
        <v>393</v>
      </c>
      <c r="C245" s="59" t="s">
        <v>394</v>
      </c>
      <c r="D245" s="59" t="s">
        <v>35</v>
      </c>
      <c r="E245" s="59">
        <v>3</v>
      </c>
      <c r="F245" s="78">
        <f>F246+F247+F248+F249</f>
        <v>0</v>
      </c>
      <c r="G245" s="78">
        <f>G246+G247+G248+G249</f>
        <v>0</v>
      </c>
      <c r="H245" s="61"/>
      <c r="I245" s="61"/>
      <c r="J245" s="59" t="s">
        <v>854</v>
      </c>
      <c r="K245" s="59" t="s">
        <v>1077</v>
      </c>
      <c r="L245" s="59"/>
    </row>
    <row r="246" spans="1:12" ht="47.25" x14ac:dyDescent="0.25">
      <c r="A246" s="89" t="s">
        <v>395</v>
      </c>
      <c r="B246" s="59" t="s">
        <v>396</v>
      </c>
      <c r="C246" s="59" t="s">
        <v>1292</v>
      </c>
      <c r="D246" s="59" t="s">
        <v>35</v>
      </c>
      <c r="E246" s="59">
        <v>3</v>
      </c>
      <c r="F246" s="60"/>
      <c r="G246" s="60"/>
      <c r="H246" s="61"/>
      <c r="I246" s="61"/>
      <c r="J246" s="59" t="s">
        <v>854</v>
      </c>
      <c r="K246" s="59" t="s">
        <v>1076</v>
      </c>
      <c r="L246" s="59"/>
    </row>
    <row r="247" spans="1:12" ht="31.5" x14ac:dyDescent="0.25">
      <c r="A247" s="89" t="s">
        <v>397</v>
      </c>
      <c r="B247" s="59" t="s">
        <v>398</v>
      </c>
      <c r="C247" s="59" t="s">
        <v>1292</v>
      </c>
      <c r="D247" s="59" t="s">
        <v>35</v>
      </c>
      <c r="E247" s="59">
        <v>3</v>
      </c>
      <c r="F247" s="60"/>
      <c r="G247" s="60"/>
      <c r="H247" s="61"/>
      <c r="I247" s="61"/>
      <c r="J247" s="59" t="s">
        <v>388</v>
      </c>
      <c r="K247" s="59" t="s">
        <v>369</v>
      </c>
      <c r="L247" s="59"/>
    </row>
    <row r="248" spans="1:12" ht="31.5" x14ac:dyDescent="0.25">
      <c r="A248" s="89" t="s">
        <v>399</v>
      </c>
      <c r="B248" s="59" t="s">
        <v>400</v>
      </c>
      <c r="C248" s="59" t="s">
        <v>1292</v>
      </c>
      <c r="D248" s="59" t="s">
        <v>35</v>
      </c>
      <c r="E248" s="59">
        <v>3</v>
      </c>
      <c r="F248" s="60"/>
      <c r="G248" s="60"/>
      <c r="H248" s="61"/>
      <c r="I248" s="61"/>
      <c r="J248" s="59" t="s">
        <v>388</v>
      </c>
      <c r="K248" s="59" t="s">
        <v>369</v>
      </c>
      <c r="L248" s="59"/>
    </row>
    <row r="249" spans="1:12" ht="31.5" x14ac:dyDescent="0.25">
      <c r="A249" s="89" t="s">
        <v>401</v>
      </c>
      <c r="B249" s="59" t="s">
        <v>402</v>
      </c>
      <c r="C249" s="59" t="s">
        <v>1292</v>
      </c>
      <c r="D249" s="59" t="s">
        <v>1260</v>
      </c>
      <c r="E249" s="59">
        <v>3</v>
      </c>
      <c r="F249" s="60"/>
      <c r="G249" s="60"/>
      <c r="H249" s="61"/>
      <c r="I249" s="61"/>
      <c r="J249" s="59" t="s">
        <v>388</v>
      </c>
      <c r="K249" s="59" t="s">
        <v>369</v>
      </c>
      <c r="L249" s="59"/>
    </row>
    <row r="250" spans="1:12" ht="141.75" x14ac:dyDescent="0.25">
      <c r="A250" s="89" t="s">
        <v>795</v>
      </c>
      <c r="B250" s="59" t="s">
        <v>403</v>
      </c>
      <c r="C250" s="59" t="s">
        <v>851</v>
      </c>
      <c r="D250" s="59" t="s">
        <v>383</v>
      </c>
      <c r="E250" s="59">
        <v>3</v>
      </c>
      <c r="F250" s="60"/>
      <c r="G250" s="60"/>
      <c r="H250" s="60"/>
      <c r="I250" s="60"/>
      <c r="J250" s="59" t="s">
        <v>852</v>
      </c>
      <c r="K250" s="59" t="s">
        <v>853</v>
      </c>
      <c r="L250" s="59"/>
    </row>
    <row r="251" spans="1:12" ht="78.75" x14ac:dyDescent="0.25">
      <c r="A251" s="89" t="s">
        <v>796</v>
      </c>
      <c r="B251" s="59" t="s">
        <v>632</v>
      </c>
      <c r="C251" s="59" t="s">
        <v>850</v>
      </c>
      <c r="D251" s="59" t="s">
        <v>383</v>
      </c>
      <c r="E251" s="59">
        <v>3</v>
      </c>
      <c r="F251" s="60"/>
      <c r="G251" s="60"/>
      <c r="H251" s="60"/>
      <c r="I251" s="60"/>
      <c r="J251" s="59" t="s">
        <v>94</v>
      </c>
      <c r="K251" s="59" t="s">
        <v>404</v>
      </c>
      <c r="L251" s="59"/>
    </row>
    <row r="252" spans="1:12" ht="31.5" x14ac:dyDescent="0.25">
      <c r="A252" s="89" t="s">
        <v>797</v>
      </c>
      <c r="B252" s="59" t="s">
        <v>405</v>
      </c>
      <c r="C252" s="59" t="s">
        <v>406</v>
      </c>
      <c r="D252" s="59" t="s">
        <v>383</v>
      </c>
      <c r="E252" s="59">
        <v>3</v>
      </c>
      <c r="F252" s="60"/>
      <c r="G252" s="60"/>
      <c r="H252" s="60"/>
      <c r="I252" s="60"/>
      <c r="J252" s="59" t="s">
        <v>94</v>
      </c>
      <c r="K252" s="59" t="s">
        <v>404</v>
      </c>
      <c r="L252" s="59"/>
    </row>
    <row r="253" spans="1:12" ht="47.25" x14ac:dyDescent="0.25">
      <c r="A253" s="89" t="s">
        <v>798</v>
      </c>
      <c r="B253" s="59" t="s">
        <v>1399</v>
      </c>
      <c r="C253" s="59" t="s">
        <v>1201</v>
      </c>
      <c r="D253" s="59" t="s">
        <v>9</v>
      </c>
      <c r="E253" s="59">
        <v>3</v>
      </c>
      <c r="F253" s="60"/>
      <c r="G253" s="61"/>
      <c r="H253" s="60"/>
      <c r="I253" s="61"/>
      <c r="J253" s="59"/>
      <c r="K253" s="59"/>
      <c r="L253" s="59"/>
    </row>
    <row r="254" spans="1:12" ht="173.25" x14ac:dyDescent="0.25">
      <c r="A254" s="89" t="s">
        <v>799</v>
      </c>
      <c r="B254" s="59" t="s">
        <v>407</v>
      </c>
      <c r="C254" s="59" t="s">
        <v>1400</v>
      </c>
      <c r="D254" s="59" t="s">
        <v>152</v>
      </c>
      <c r="E254" s="59">
        <v>3</v>
      </c>
      <c r="F254" s="60"/>
      <c r="G254" s="60"/>
      <c r="H254" s="60"/>
      <c r="I254" s="61"/>
      <c r="J254" s="59" t="s">
        <v>1264</v>
      </c>
      <c r="K254" s="59" t="s">
        <v>1078</v>
      </c>
      <c r="L254" s="59"/>
    </row>
    <row r="255" spans="1:12" ht="141.75" x14ac:dyDescent="0.25">
      <c r="A255" s="89" t="s">
        <v>800</v>
      </c>
      <c r="B255" s="59" t="s">
        <v>408</v>
      </c>
      <c r="C255" s="59" t="s">
        <v>1401</v>
      </c>
      <c r="D255" s="59" t="s">
        <v>9</v>
      </c>
      <c r="E255" s="59">
        <v>3</v>
      </c>
      <c r="F255" s="60"/>
      <c r="G255" s="61"/>
      <c r="H255" s="60"/>
      <c r="I255" s="61"/>
      <c r="J255" s="59"/>
      <c r="K255" s="59"/>
      <c r="L255" s="59"/>
    </row>
    <row r="256" spans="1:12" ht="126" x14ac:dyDescent="0.25">
      <c r="A256" s="89" t="s">
        <v>801</v>
      </c>
      <c r="B256" s="59" t="s">
        <v>409</v>
      </c>
      <c r="C256" s="59" t="s">
        <v>1402</v>
      </c>
      <c r="D256" s="59" t="s">
        <v>9</v>
      </c>
      <c r="E256" s="59">
        <v>3</v>
      </c>
      <c r="F256" s="60"/>
      <c r="G256" s="61"/>
      <c r="H256" s="60"/>
      <c r="I256" s="61"/>
      <c r="J256" s="59"/>
      <c r="K256" s="59"/>
      <c r="L256" s="59" t="s">
        <v>1202</v>
      </c>
    </row>
    <row r="257" spans="1:12" ht="94.5" x14ac:dyDescent="0.25">
      <c r="A257" s="89" t="s">
        <v>802</v>
      </c>
      <c r="B257" s="94" t="s">
        <v>410</v>
      </c>
      <c r="C257" s="94" t="s">
        <v>1403</v>
      </c>
      <c r="D257" s="94" t="s">
        <v>383</v>
      </c>
      <c r="E257" s="94">
        <v>3</v>
      </c>
      <c r="F257" s="96"/>
      <c r="G257" s="96"/>
      <c r="H257" s="96"/>
      <c r="I257" s="61"/>
      <c r="J257" s="94" t="s">
        <v>67</v>
      </c>
      <c r="K257" s="94" t="s">
        <v>1265</v>
      </c>
      <c r="L257" s="59" t="s">
        <v>1203</v>
      </c>
    </row>
    <row r="258" spans="1:12" ht="157.5" x14ac:dyDescent="0.25">
      <c r="A258" s="89" t="s">
        <v>803</v>
      </c>
      <c r="B258" s="59" t="s">
        <v>411</v>
      </c>
      <c r="C258" s="59" t="s">
        <v>1404</v>
      </c>
      <c r="D258" s="59" t="s">
        <v>383</v>
      </c>
      <c r="E258" s="59">
        <v>3</v>
      </c>
      <c r="F258" s="60"/>
      <c r="G258" s="60"/>
      <c r="H258" s="60"/>
      <c r="I258" s="61"/>
      <c r="J258" s="59" t="s">
        <v>849</v>
      </c>
      <c r="K258" s="59" t="s">
        <v>412</v>
      </c>
      <c r="L258" s="59"/>
    </row>
    <row r="259" spans="1:12" ht="173.25" x14ac:dyDescent="0.25">
      <c r="A259" s="89" t="s">
        <v>804</v>
      </c>
      <c r="B259" s="59" t="s">
        <v>413</v>
      </c>
      <c r="C259" s="59" t="s">
        <v>414</v>
      </c>
      <c r="D259" s="59" t="s">
        <v>9</v>
      </c>
      <c r="E259" s="59">
        <v>3</v>
      </c>
      <c r="F259" s="60"/>
      <c r="G259" s="61"/>
      <c r="H259" s="60"/>
      <c r="I259" s="61"/>
      <c r="J259" s="59"/>
      <c r="K259" s="59"/>
      <c r="L259" s="59"/>
    </row>
    <row r="260" spans="1:12" ht="31.5" x14ac:dyDescent="0.25">
      <c r="A260" s="89" t="s">
        <v>805</v>
      </c>
      <c r="B260" s="59" t="s">
        <v>415</v>
      </c>
      <c r="C260" s="59" t="s">
        <v>1204</v>
      </c>
      <c r="D260" s="59" t="s">
        <v>9</v>
      </c>
      <c r="E260" s="59">
        <v>3</v>
      </c>
      <c r="F260" s="60"/>
      <c r="G260" s="61"/>
      <c r="H260" s="60"/>
      <c r="I260" s="61"/>
      <c r="J260" s="59"/>
      <c r="K260" s="59"/>
      <c r="L260" s="59"/>
    </row>
    <row r="261" spans="1:12" ht="47.25" x14ac:dyDescent="0.25">
      <c r="A261" s="89" t="s">
        <v>806</v>
      </c>
      <c r="B261" s="59" t="s">
        <v>416</v>
      </c>
      <c r="C261" s="59" t="s">
        <v>417</v>
      </c>
      <c r="D261" s="59" t="s">
        <v>9</v>
      </c>
      <c r="E261" s="59">
        <v>3</v>
      </c>
      <c r="F261" s="60"/>
      <c r="G261" s="61"/>
      <c r="H261" s="60"/>
      <c r="I261" s="61"/>
      <c r="J261" s="59"/>
      <c r="K261" s="59"/>
      <c r="L261" s="59" t="s">
        <v>1205</v>
      </c>
    </row>
    <row r="262" spans="1:12" ht="78.75" x14ac:dyDescent="0.25">
      <c r="A262" s="89" t="s">
        <v>807</v>
      </c>
      <c r="B262" s="59" t="s">
        <v>418</v>
      </c>
      <c r="C262" s="59" t="s">
        <v>419</v>
      </c>
      <c r="D262" s="59" t="s">
        <v>35</v>
      </c>
      <c r="E262" s="59">
        <v>3</v>
      </c>
      <c r="F262" s="60"/>
      <c r="G262" s="60"/>
      <c r="H262" s="60"/>
      <c r="I262" s="60"/>
      <c r="J262" s="59" t="s">
        <v>67</v>
      </c>
      <c r="K262" s="59" t="s">
        <v>848</v>
      </c>
      <c r="L262" s="59"/>
    </row>
    <row r="263" spans="1:12" ht="126" x14ac:dyDescent="0.25">
      <c r="A263" s="89" t="s">
        <v>808</v>
      </c>
      <c r="B263" s="59" t="s">
        <v>420</v>
      </c>
      <c r="C263" s="59" t="s">
        <v>421</v>
      </c>
      <c r="D263" s="59" t="s">
        <v>9</v>
      </c>
      <c r="E263" s="59">
        <v>3</v>
      </c>
      <c r="F263" s="60"/>
      <c r="G263" s="61"/>
      <c r="H263" s="60"/>
      <c r="I263" s="61"/>
      <c r="J263" s="59"/>
      <c r="K263" s="59"/>
      <c r="L263" s="59"/>
    </row>
    <row r="264" spans="1:12" ht="63" x14ac:dyDescent="0.25">
      <c r="A264" s="89" t="s">
        <v>844</v>
      </c>
      <c r="B264" s="59" t="s">
        <v>422</v>
      </c>
      <c r="C264" s="59" t="s">
        <v>847</v>
      </c>
      <c r="D264" s="59" t="s">
        <v>9</v>
      </c>
      <c r="E264" s="59">
        <v>3</v>
      </c>
      <c r="F264" s="60"/>
      <c r="G264" s="61"/>
      <c r="H264" s="60"/>
      <c r="I264" s="61"/>
      <c r="J264" s="59"/>
      <c r="K264" s="59"/>
      <c r="L264" s="59"/>
    </row>
    <row r="265" spans="1:12" ht="110.25" x14ac:dyDescent="0.25">
      <c r="A265" s="89" t="s">
        <v>843</v>
      </c>
      <c r="B265" s="59" t="s">
        <v>633</v>
      </c>
      <c r="C265" s="59" t="s">
        <v>1405</v>
      </c>
      <c r="D265" s="59" t="s">
        <v>35</v>
      </c>
      <c r="E265" s="59">
        <v>3</v>
      </c>
      <c r="F265" s="60"/>
      <c r="G265" s="60"/>
      <c r="H265" s="60"/>
      <c r="I265" s="60"/>
      <c r="J265" s="59" t="s">
        <v>39</v>
      </c>
      <c r="K265" s="59" t="s">
        <v>423</v>
      </c>
      <c r="L265" s="59" t="s">
        <v>1206</v>
      </c>
    </row>
    <row r="266" spans="1:12" ht="173.25" x14ac:dyDescent="0.25">
      <c r="A266" s="89" t="s">
        <v>842</v>
      </c>
      <c r="B266" s="59" t="s">
        <v>1406</v>
      </c>
      <c r="C266" s="59" t="s">
        <v>1407</v>
      </c>
      <c r="D266" s="59" t="s">
        <v>35</v>
      </c>
      <c r="E266" s="59">
        <v>3</v>
      </c>
      <c r="F266" s="78">
        <f>F267+F268+F269</f>
        <v>0</v>
      </c>
      <c r="G266" s="78">
        <f>G267+G268+G269</f>
        <v>0</v>
      </c>
      <c r="H266" s="60"/>
      <c r="I266" s="60"/>
      <c r="J266" s="59" t="s">
        <v>845</v>
      </c>
      <c r="K266" s="59" t="s">
        <v>846</v>
      </c>
      <c r="L266" s="59" t="s">
        <v>1207</v>
      </c>
    </row>
    <row r="267" spans="1:12" ht="94.5" x14ac:dyDescent="0.25">
      <c r="A267" s="89" t="s">
        <v>424</v>
      </c>
      <c r="B267" s="59" t="s">
        <v>841</v>
      </c>
      <c r="C267" s="59" t="s">
        <v>425</v>
      </c>
      <c r="D267" s="59" t="s">
        <v>35</v>
      </c>
      <c r="E267" s="59">
        <v>3</v>
      </c>
      <c r="F267" s="60"/>
      <c r="G267" s="60"/>
      <c r="H267" s="61"/>
      <c r="I267" s="61"/>
      <c r="J267" s="59" t="s">
        <v>67</v>
      </c>
      <c r="K267" s="59" t="s">
        <v>426</v>
      </c>
      <c r="L267" s="59"/>
    </row>
    <row r="268" spans="1:12" ht="47.25" x14ac:dyDescent="0.25">
      <c r="A268" s="89" t="s">
        <v>427</v>
      </c>
      <c r="B268" s="59" t="s">
        <v>428</v>
      </c>
      <c r="C268" s="59"/>
      <c r="D268" s="59" t="s">
        <v>35</v>
      </c>
      <c r="E268" s="59">
        <v>3</v>
      </c>
      <c r="F268" s="60"/>
      <c r="G268" s="60"/>
      <c r="H268" s="61"/>
      <c r="I268" s="61"/>
      <c r="J268" s="59" t="s">
        <v>67</v>
      </c>
      <c r="K268" s="59" t="s">
        <v>373</v>
      </c>
      <c r="L268" s="59"/>
    </row>
    <row r="269" spans="1:12" ht="47.25" x14ac:dyDescent="0.25">
      <c r="A269" s="89" t="s">
        <v>429</v>
      </c>
      <c r="B269" s="59" t="s">
        <v>430</v>
      </c>
      <c r="C269" s="59"/>
      <c r="D269" s="59" t="s">
        <v>35</v>
      </c>
      <c r="E269" s="59">
        <v>3</v>
      </c>
      <c r="F269" s="60"/>
      <c r="G269" s="60"/>
      <c r="H269" s="61"/>
      <c r="I269" s="61"/>
      <c r="J269" s="59" t="s">
        <v>1037</v>
      </c>
      <c r="K269" s="59" t="s">
        <v>840</v>
      </c>
      <c r="L269" s="59"/>
    </row>
    <row r="270" spans="1:12" ht="94.5" x14ac:dyDescent="0.25">
      <c r="A270" s="89" t="s">
        <v>809</v>
      </c>
      <c r="B270" s="59" t="s">
        <v>431</v>
      </c>
      <c r="C270" s="59" t="s">
        <v>1408</v>
      </c>
      <c r="D270" s="59" t="s">
        <v>9</v>
      </c>
      <c r="E270" s="59">
        <v>3</v>
      </c>
      <c r="F270" s="60"/>
      <c r="G270" s="61"/>
      <c r="H270" s="60"/>
      <c r="I270" s="61"/>
      <c r="J270" s="59"/>
      <c r="K270" s="59"/>
      <c r="L270" s="59"/>
    </row>
    <row r="271" spans="1:12" ht="47.25" x14ac:dyDescent="0.25">
      <c r="A271" s="89" t="s">
        <v>810</v>
      </c>
      <c r="B271" s="59" t="s">
        <v>432</v>
      </c>
      <c r="C271" s="59" t="s">
        <v>839</v>
      </c>
      <c r="D271" s="59" t="s">
        <v>9</v>
      </c>
      <c r="E271" s="59">
        <v>3</v>
      </c>
      <c r="F271" s="60"/>
      <c r="G271" s="61"/>
      <c r="H271" s="60"/>
      <c r="I271" s="61"/>
      <c r="J271" s="59"/>
      <c r="K271" s="59"/>
      <c r="L271" s="59" t="s">
        <v>1208</v>
      </c>
    </row>
    <row r="272" spans="1:12" ht="63" x14ac:dyDescent="0.25">
      <c r="A272" s="89" t="s">
        <v>811</v>
      </c>
      <c r="B272" s="59" t="s">
        <v>1409</v>
      </c>
      <c r="C272" s="59" t="s">
        <v>1410</v>
      </c>
      <c r="D272" s="59" t="s">
        <v>35</v>
      </c>
      <c r="E272" s="59">
        <v>3</v>
      </c>
      <c r="F272" s="60"/>
      <c r="G272" s="60"/>
      <c r="H272" s="60"/>
      <c r="I272" s="60"/>
      <c r="J272" s="59" t="s">
        <v>837</v>
      </c>
      <c r="K272" s="59" t="s">
        <v>838</v>
      </c>
      <c r="L272" s="59" t="s">
        <v>1208</v>
      </c>
    </row>
    <row r="273" spans="1:12" ht="47.25" x14ac:dyDescent="0.25">
      <c r="A273" s="89" t="s">
        <v>812</v>
      </c>
      <c r="B273" s="59" t="s">
        <v>433</v>
      </c>
      <c r="C273" s="59" t="s">
        <v>434</v>
      </c>
      <c r="D273" s="59" t="s">
        <v>435</v>
      </c>
      <c r="E273" s="59">
        <v>3</v>
      </c>
      <c r="F273" s="60"/>
      <c r="G273" s="61"/>
      <c r="H273" s="60"/>
      <c r="I273" s="61"/>
      <c r="J273" s="59"/>
      <c r="K273" s="59"/>
      <c r="L273" s="59" t="s">
        <v>436</v>
      </c>
    </row>
    <row r="274" spans="1:12" ht="94.5" x14ac:dyDescent="0.25">
      <c r="A274" s="89" t="s">
        <v>813</v>
      </c>
      <c r="B274" s="94" t="s">
        <v>437</v>
      </c>
      <c r="C274" s="94" t="s">
        <v>1209</v>
      </c>
      <c r="D274" s="94" t="s">
        <v>383</v>
      </c>
      <c r="E274" s="94">
        <v>3</v>
      </c>
      <c r="F274" s="96"/>
      <c r="G274" s="96"/>
      <c r="H274" s="96"/>
      <c r="I274" s="96"/>
      <c r="J274" s="94" t="s">
        <v>67</v>
      </c>
      <c r="K274" s="94" t="s">
        <v>1266</v>
      </c>
      <c r="L274" s="59" t="s">
        <v>438</v>
      </c>
    </row>
    <row r="275" spans="1:12" ht="126" x14ac:dyDescent="0.25">
      <c r="A275" s="89" t="s">
        <v>814</v>
      </c>
      <c r="B275" s="59" t="s">
        <v>634</v>
      </c>
      <c r="C275" s="59" t="s">
        <v>836</v>
      </c>
      <c r="D275" s="59" t="s">
        <v>383</v>
      </c>
      <c r="E275" s="59">
        <v>3</v>
      </c>
      <c r="F275" s="60"/>
      <c r="G275" s="60"/>
      <c r="H275" s="60"/>
      <c r="I275" s="60"/>
      <c r="J275" s="59" t="s">
        <v>94</v>
      </c>
      <c r="K275" s="59" t="s">
        <v>144</v>
      </c>
      <c r="L275" s="59" t="s">
        <v>1208</v>
      </c>
    </row>
    <row r="276" spans="1:12" ht="47.25" x14ac:dyDescent="0.25">
      <c r="A276" s="89" t="s">
        <v>815</v>
      </c>
      <c r="B276" s="59" t="s">
        <v>439</v>
      </c>
      <c r="C276" s="59" t="s">
        <v>1210</v>
      </c>
      <c r="D276" s="59" t="s">
        <v>1189</v>
      </c>
      <c r="E276" s="59">
        <v>3</v>
      </c>
      <c r="F276" s="60"/>
      <c r="G276" s="61"/>
      <c r="H276" s="60"/>
      <c r="I276" s="61"/>
      <c r="J276" s="59"/>
      <c r="K276" s="59"/>
      <c r="L276" s="59"/>
    </row>
    <row r="277" spans="1:12" ht="78.75" x14ac:dyDescent="0.25">
      <c r="A277" s="89" t="s">
        <v>816</v>
      </c>
      <c r="B277" s="59" t="s">
        <v>440</v>
      </c>
      <c r="C277" s="59" t="s">
        <v>835</v>
      </c>
      <c r="D277" s="59" t="s">
        <v>441</v>
      </c>
      <c r="E277" s="59">
        <v>3</v>
      </c>
      <c r="F277" s="60"/>
      <c r="G277" s="61"/>
      <c r="H277" s="60"/>
      <c r="I277" s="61"/>
      <c r="J277" s="59"/>
      <c r="K277" s="59"/>
      <c r="L277" s="59"/>
    </row>
    <row r="278" spans="1:12" ht="126" x14ac:dyDescent="0.25">
      <c r="A278" s="89" t="s">
        <v>817</v>
      </c>
      <c r="B278" s="59" t="s">
        <v>1411</v>
      </c>
      <c r="C278" s="59" t="s">
        <v>1211</v>
      </c>
      <c r="D278" s="59" t="s">
        <v>9</v>
      </c>
      <c r="E278" s="59">
        <v>3</v>
      </c>
      <c r="F278" s="60"/>
      <c r="G278" s="61"/>
      <c r="H278" s="60"/>
      <c r="I278" s="61"/>
      <c r="J278" s="59"/>
      <c r="K278" s="59"/>
      <c r="L278" s="59" t="s">
        <v>442</v>
      </c>
    </row>
    <row r="279" spans="1:12" ht="173.25" x14ac:dyDescent="0.25">
      <c r="A279" s="89" t="s">
        <v>818</v>
      </c>
      <c r="B279" s="59" t="s">
        <v>443</v>
      </c>
      <c r="C279" s="59" t="s">
        <v>1412</v>
      </c>
      <c r="D279" s="59" t="s">
        <v>9</v>
      </c>
      <c r="E279" s="59">
        <v>3</v>
      </c>
      <c r="F279" s="60"/>
      <c r="G279" s="61"/>
      <c r="H279" s="60"/>
      <c r="I279" s="61"/>
      <c r="J279" s="59"/>
      <c r="K279" s="59"/>
      <c r="L279" s="59" t="s">
        <v>1415</v>
      </c>
    </row>
    <row r="280" spans="1:12" ht="47.25" x14ac:dyDescent="0.25">
      <c r="A280" s="89" t="s">
        <v>819</v>
      </c>
      <c r="B280" s="59" t="s">
        <v>444</v>
      </c>
      <c r="C280" s="59" t="s">
        <v>834</v>
      </c>
      <c r="D280" s="59" t="s">
        <v>330</v>
      </c>
      <c r="E280" s="59">
        <v>3</v>
      </c>
      <c r="F280" s="60"/>
      <c r="G280" s="60"/>
      <c r="H280" s="60"/>
      <c r="I280" s="61"/>
      <c r="J280" s="59" t="s">
        <v>15</v>
      </c>
      <c r="K280" s="59" t="s">
        <v>1079</v>
      </c>
      <c r="L280" s="59"/>
    </row>
    <row r="281" spans="1:12" ht="47.25" x14ac:dyDescent="0.25">
      <c r="A281" s="89" t="s">
        <v>820</v>
      </c>
      <c r="B281" s="59" t="s">
        <v>445</v>
      </c>
      <c r="C281" s="59" t="s">
        <v>1413</v>
      </c>
      <c r="D281" s="59" t="s">
        <v>1414</v>
      </c>
      <c r="E281" s="59">
        <v>3</v>
      </c>
      <c r="F281" s="60"/>
      <c r="G281" s="60"/>
      <c r="H281" s="60"/>
      <c r="I281" s="96"/>
      <c r="J281" s="59" t="s">
        <v>1317</v>
      </c>
      <c r="K281" s="59" t="s">
        <v>1316</v>
      </c>
      <c r="L281" s="59"/>
    </row>
    <row r="282" spans="1:12" ht="47.25" x14ac:dyDescent="0.25">
      <c r="A282" s="89" t="s">
        <v>821</v>
      </c>
      <c r="B282" s="59" t="s">
        <v>446</v>
      </c>
      <c r="C282" s="59" t="s">
        <v>447</v>
      </c>
      <c r="D282" s="59" t="s">
        <v>9</v>
      </c>
      <c r="E282" s="59">
        <v>3</v>
      </c>
      <c r="F282" s="60"/>
      <c r="G282" s="61"/>
      <c r="H282" s="60"/>
      <c r="I282" s="61"/>
      <c r="J282" s="59"/>
      <c r="K282" s="59"/>
      <c r="L282" s="59"/>
    </row>
    <row r="283" spans="1:12" ht="47.25" x14ac:dyDescent="0.25">
      <c r="A283" s="89" t="s">
        <v>822</v>
      </c>
      <c r="B283" s="59" t="s">
        <v>448</v>
      </c>
      <c r="C283" s="59" t="s">
        <v>449</v>
      </c>
      <c r="D283" s="59" t="s">
        <v>42</v>
      </c>
      <c r="E283" s="59">
        <v>3</v>
      </c>
      <c r="F283" s="60"/>
      <c r="G283" s="61"/>
      <c r="H283" s="60"/>
      <c r="I283" s="61"/>
      <c r="J283" s="59"/>
      <c r="K283" s="59"/>
      <c r="L283" s="59" t="s">
        <v>1212</v>
      </c>
    </row>
    <row r="284" spans="1:12" ht="141.75" x14ac:dyDescent="0.25">
      <c r="A284" s="89" t="s">
        <v>823</v>
      </c>
      <c r="B284" s="59" t="s">
        <v>450</v>
      </c>
      <c r="C284" s="59" t="s">
        <v>451</v>
      </c>
      <c r="D284" s="59" t="s">
        <v>35</v>
      </c>
      <c r="E284" s="59">
        <v>3</v>
      </c>
      <c r="F284" s="60"/>
      <c r="G284" s="60"/>
      <c r="H284" s="60"/>
      <c r="I284" s="60"/>
      <c r="J284" s="59" t="s">
        <v>67</v>
      </c>
      <c r="K284" s="59" t="s">
        <v>373</v>
      </c>
      <c r="L284" s="59"/>
    </row>
    <row r="285" spans="1:12" ht="47.25" x14ac:dyDescent="0.25">
      <c r="A285" s="89" t="s">
        <v>824</v>
      </c>
      <c r="B285" s="59" t="s">
        <v>452</v>
      </c>
      <c r="C285" s="59" t="s">
        <v>1038</v>
      </c>
      <c r="D285" s="59" t="s">
        <v>9</v>
      </c>
      <c r="E285" s="59">
        <v>3</v>
      </c>
      <c r="F285" s="60"/>
      <c r="G285" s="61"/>
      <c r="H285" s="60"/>
      <c r="I285" s="61"/>
      <c r="J285" s="59"/>
      <c r="K285" s="59"/>
      <c r="L285" s="59"/>
    </row>
    <row r="286" spans="1:12" ht="141.75" x14ac:dyDescent="0.25">
      <c r="A286" s="89" t="s">
        <v>825</v>
      </c>
      <c r="B286" s="59" t="s">
        <v>453</v>
      </c>
      <c r="C286" s="59" t="s">
        <v>1416</v>
      </c>
      <c r="D286" s="59" t="s">
        <v>9</v>
      </c>
      <c r="E286" s="59">
        <v>3</v>
      </c>
      <c r="F286" s="60"/>
      <c r="G286" s="61"/>
      <c r="H286" s="60"/>
      <c r="I286" s="61"/>
      <c r="J286" s="59"/>
      <c r="K286" s="59"/>
      <c r="L286" s="59"/>
    </row>
    <row r="287" spans="1:12" ht="34.5" x14ac:dyDescent="0.25">
      <c r="A287" s="89" t="s">
        <v>826</v>
      </c>
      <c r="B287" s="59" t="s">
        <v>454</v>
      </c>
      <c r="C287" s="59" t="s">
        <v>1213</v>
      </c>
      <c r="D287" s="59" t="s">
        <v>9</v>
      </c>
      <c r="E287" s="59">
        <v>3</v>
      </c>
      <c r="F287" s="60"/>
      <c r="G287" s="61"/>
      <c r="H287" s="60"/>
      <c r="I287" s="61"/>
      <c r="J287" s="59"/>
      <c r="K287" s="59"/>
      <c r="L287" s="59" t="s">
        <v>1214</v>
      </c>
    </row>
    <row r="288" spans="1:12" ht="31.5" x14ac:dyDescent="0.25">
      <c r="A288" s="89" t="s">
        <v>827</v>
      </c>
      <c r="B288" s="59" t="s">
        <v>455</v>
      </c>
      <c r="C288" s="59" t="s">
        <v>456</v>
      </c>
      <c r="D288" s="59" t="s">
        <v>9</v>
      </c>
      <c r="E288" s="59">
        <v>3</v>
      </c>
      <c r="F288" s="60"/>
      <c r="G288" s="61"/>
      <c r="H288" s="60"/>
      <c r="I288" s="61"/>
      <c r="J288" s="59"/>
      <c r="K288" s="59"/>
      <c r="L288" s="59"/>
    </row>
    <row r="289" spans="1:12" ht="110.25" x14ac:dyDescent="0.25">
      <c r="A289" s="89" t="s">
        <v>828</v>
      </c>
      <c r="B289" s="59" t="s">
        <v>457</v>
      </c>
      <c r="C289" s="59" t="s">
        <v>1215</v>
      </c>
      <c r="D289" s="59" t="s">
        <v>35</v>
      </c>
      <c r="E289" s="59">
        <v>3</v>
      </c>
      <c r="F289" s="60"/>
      <c r="G289" s="60"/>
      <c r="H289" s="60"/>
      <c r="I289" s="60"/>
      <c r="J289" s="59" t="s">
        <v>67</v>
      </c>
      <c r="K289" s="59" t="s">
        <v>144</v>
      </c>
      <c r="L289" s="59"/>
    </row>
    <row r="290" spans="1:12" ht="78.75" x14ac:dyDescent="0.25">
      <c r="A290" s="89" t="s">
        <v>829</v>
      </c>
      <c r="B290" s="59" t="s">
        <v>458</v>
      </c>
      <c r="C290" s="59" t="s">
        <v>459</v>
      </c>
      <c r="D290" s="59" t="s">
        <v>35</v>
      </c>
      <c r="E290" s="59">
        <v>3</v>
      </c>
      <c r="F290" s="60"/>
      <c r="G290" s="60"/>
      <c r="H290" s="60"/>
      <c r="I290" s="60"/>
      <c r="J290" s="59" t="s">
        <v>832</v>
      </c>
      <c r="K290" s="59" t="s">
        <v>833</v>
      </c>
      <c r="L290" s="59"/>
    </row>
    <row r="291" spans="1:12" ht="63" x14ac:dyDescent="0.25">
      <c r="A291" s="89" t="s">
        <v>1293</v>
      </c>
      <c r="B291" s="59" t="s">
        <v>1294</v>
      </c>
      <c r="C291" s="59" t="s">
        <v>1295</v>
      </c>
      <c r="D291" s="59" t="s">
        <v>1274</v>
      </c>
      <c r="E291" s="59">
        <v>3</v>
      </c>
      <c r="F291" s="60"/>
      <c r="G291" s="60"/>
      <c r="H291" s="60"/>
      <c r="I291" s="60"/>
      <c r="J291" s="59" t="s">
        <v>67</v>
      </c>
      <c r="K291" s="59" t="s">
        <v>1297</v>
      </c>
      <c r="L291" s="59"/>
    </row>
    <row r="292" spans="1:12" ht="63" x14ac:dyDescent="0.25">
      <c r="A292" s="89" t="s">
        <v>460</v>
      </c>
      <c r="B292" s="59" t="s">
        <v>461</v>
      </c>
      <c r="C292" s="59" t="s">
        <v>1296</v>
      </c>
      <c r="D292" s="59" t="s">
        <v>9</v>
      </c>
      <c r="E292" s="59">
        <v>3</v>
      </c>
      <c r="F292" s="60"/>
      <c r="G292" s="61"/>
      <c r="H292" s="61"/>
      <c r="I292" s="61"/>
      <c r="J292" s="59"/>
      <c r="K292" s="59"/>
      <c r="L292" s="59"/>
    </row>
    <row r="293" spans="1:12" ht="94.5" x14ac:dyDescent="0.25">
      <c r="A293" s="89" t="s">
        <v>462</v>
      </c>
      <c r="B293" s="59" t="s">
        <v>463</v>
      </c>
      <c r="C293" s="59" t="s">
        <v>831</v>
      </c>
      <c r="D293" s="59" t="s">
        <v>9</v>
      </c>
      <c r="E293" s="59">
        <v>3</v>
      </c>
      <c r="F293" s="60"/>
      <c r="G293" s="61"/>
      <c r="H293" s="61"/>
      <c r="I293" s="61"/>
      <c r="J293" s="59"/>
      <c r="K293" s="59"/>
      <c r="L293" s="59"/>
    </row>
    <row r="294" spans="1:12" ht="31.5" x14ac:dyDescent="0.25">
      <c r="A294" s="89" t="s">
        <v>464</v>
      </c>
      <c r="B294" s="59" t="s">
        <v>465</v>
      </c>
      <c r="C294" s="59" t="s">
        <v>466</v>
      </c>
      <c r="D294" s="59" t="s">
        <v>9</v>
      </c>
      <c r="E294" s="59">
        <v>3</v>
      </c>
      <c r="F294" s="60"/>
      <c r="G294" s="61"/>
      <c r="H294" s="61"/>
      <c r="I294" s="61"/>
      <c r="J294" s="59"/>
      <c r="K294" s="59"/>
      <c r="L294" s="59"/>
    </row>
    <row r="295" spans="1:12" ht="78.75" x14ac:dyDescent="0.25">
      <c r="A295" s="89" t="s">
        <v>467</v>
      </c>
      <c r="B295" s="59" t="s">
        <v>1216</v>
      </c>
      <c r="C295" s="59" t="s">
        <v>468</v>
      </c>
      <c r="D295" s="59" t="s">
        <v>35</v>
      </c>
      <c r="E295" s="59">
        <v>3</v>
      </c>
      <c r="F295" s="60"/>
      <c r="G295" s="60"/>
      <c r="H295" s="61"/>
      <c r="I295" s="61"/>
      <c r="J295" s="59" t="s">
        <v>830</v>
      </c>
      <c r="K295" s="59" t="s">
        <v>1080</v>
      </c>
      <c r="L295" s="59"/>
    </row>
    <row r="296" spans="1:12" ht="173.25" x14ac:dyDescent="0.25">
      <c r="A296" s="89" t="s">
        <v>469</v>
      </c>
      <c r="B296" s="59" t="s">
        <v>1314</v>
      </c>
      <c r="C296" s="59" t="s">
        <v>1298</v>
      </c>
      <c r="D296" s="59" t="s">
        <v>35</v>
      </c>
      <c r="E296" s="59">
        <v>3</v>
      </c>
      <c r="F296" s="60"/>
      <c r="G296" s="60"/>
      <c r="H296" s="61"/>
      <c r="I296" s="61"/>
      <c r="J296" s="59" t="s">
        <v>1299</v>
      </c>
      <c r="K296" s="59" t="s">
        <v>1300</v>
      </c>
      <c r="L296" s="59"/>
    </row>
    <row r="297" spans="1:12" ht="31.5" x14ac:dyDescent="0.25">
      <c r="A297" s="89" t="s">
        <v>1476</v>
      </c>
      <c r="B297" s="59" t="s">
        <v>80</v>
      </c>
      <c r="C297" s="59"/>
      <c r="D297" s="59" t="s">
        <v>1477</v>
      </c>
      <c r="E297" s="59">
        <v>3</v>
      </c>
      <c r="F297" s="60"/>
      <c r="G297" s="60"/>
      <c r="H297" s="61"/>
      <c r="I297" s="61"/>
      <c r="J297" s="59"/>
      <c r="K297" s="59"/>
      <c r="L297" s="59"/>
    </row>
    <row r="298" spans="1:12" ht="15.75" x14ac:dyDescent="0.25">
      <c r="A298" s="138" t="s">
        <v>470</v>
      </c>
      <c r="B298" s="139"/>
      <c r="C298" s="139"/>
      <c r="D298" s="139"/>
      <c r="E298" s="140"/>
      <c r="F298" s="73"/>
      <c r="G298" s="73"/>
      <c r="H298" s="73"/>
      <c r="I298" s="73"/>
      <c r="J298" s="73"/>
      <c r="K298" s="73"/>
      <c r="L298" s="73"/>
    </row>
    <row r="299" spans="1:12" ht="15.75" x14ac:dyDescent="0.25">
      <c r="A299" s="138" t="s">
        <v>1087</v>
      </c>
      <c r="B299" s="139"/>
      <c r="C299" s="139"/>
      <c r="D299" s="139"/>
      <c r="E299" s="140"/>
      <c r="F299" s="86">
        <f>F300+F301+F302+F303+F304+F305+F306+F307+F308+F309+F310+F311+F312+F313+F314+F315+F316+F317+F318+F319+F320+F321+F322+F323+F324+F325+F326+F327+F328+F329+F330+F331+F332+F333+F334+F335+F336+F337+F338+F339+F340+F341+F342+F343+F344+F345+F346+F347+F348+F349+F350+F351+F352+F353+F354+F355+F356+F357+F358+F359+F360+F361+F362+F363+F364+F365+F366+F367</f>
        <v>0</v>
      </c>
      <c r="G299" s="86">
        <f>G305+G317+G328+G329+G335+G339+G343+G344+G345+G346+G347+G349+G366+G367</f>
        <v>0</v>
      </c>
      <c r="H299" s="86">
        <f>H300+H301+H302+H303+H304+H305+H306+H307+H308+H309+H310+H311+H312+H313+H314+H315+H316+H317++++H318+H319+H320+H321+H322+H323+H324+H325+H326+H327+H328+H329+H330+H334+H335+H336+H337+H338+H339+H340+H341+H343+H344+H346+H347+H348+H349+H350+H351+H352+H353+H355+H356+H357+H358+H359+H360+H361+H362+H363</f>
        <v>0</v>
      </c>
      <c r="I299" s="86">
        <f>I305+I317+I329+I339+I343+I344+I346+I347+I349</f>
        <v>0</v>
      </c>
      <c r="J299" s="73"/>
      <c r="K299" s="73"/>
      <c r="L299" s="73"/>
    </row>
    <row r="300" spans="1:12" ht="78.75" x14ac:dyDescent="0.25">
      <c r="A300" s="89" t="s">
        <v>471</v>
      </c>
      <c r="B300" s="59" t="s">
        <v>472</v>
      </c>
      <c r="C300" s="59" t="s">
        <v>473</v>
      </c>
      <c r="D300" s="59" t="s">
        <v>9</v>
      </c>
      <c r="E300" s="59">
        <v>4</v>
      </c>
      <c r="F300" s="60"/>
      <c r="G300" s="61"/>
      <c r="H300" s="60"/>
      <c r="I300" s="61"/>
      <c r="J300" s="59"/>
      <c r="K300" s="59"/>
      <c r="L300" s="62"/>
    </row>
    <row r="301" spans="1:12" ht="141.75" x14ac:dyDescent="0.25">
      <c r="A301" s="89" t="s">
        <v>915</v>
      </c>
      <c r="B301" s="59" t="s">
        <v>1417</v>
      </c>
      <c r="C301" s="59" t="s">
        <v>474</v>
      </c>
      <c r="D301" s="59" t="s">
        <v>9</v>
      </c>
      <c r="E301" s="59">
        <v>4</v>
      </c>
      <c r="F301" s="60"/>
      <c r="G301" s="61"/>
      <c r="H301" s="60"/>
      <c r="I301" s="61"/>
      <c r="J301" s="59"/>
      <c r="K301" s="59"/>
      <c r="L301" s="62"/>
    </row>
    <row r="302" spans="1:12" ht="189" x14ac:dyDescent="0.25">
      <c r="A302" s="89" t="s">
        <v>916</v>
      </c>
      <c r="B302" s="59" t="s">
        <v>475</v>
      </c>
      <c r="C302" s="59" t="s">
        <v>476</v>
      </c>
      <c r="D302" s="59" t="s">
        <v>9</v>
      </c>
      <c r="E302" s="59">
        <v>4</v>
      </c>
      <c r="F302" s="60"/>
      <c r="G302" s="61"/>
      <c r="H302" s="60"/>
      <c r="I302" s="61"/>
      <c r="J302" s="59"/>
      <c r="K302" s="59"/>
      <c r="L302" s="59" t="s">
        <v>1419</v>
      </c>
    </row>
    <row r="303" spans="1:12" ht="216.75" x14ac:dyDescent="0.25">
      <c r="A303" s="89" t="s">
        <v>917</v>
      </c>
      <c r="B303" s="59" t="s">
        <v>1418</v>
      </c>
      <c r="C303" s="59" t="s">
        <v>1307</v>
      </c>
      <c r="D303" s="59" t="s">
        <v>9</v>
      </c>
      <c r="E303" s="59">
        <v>4</v>
      </c>
      <c r="F303" s="60"/>
      <c r="G303" s="61"/>
      <c r="H303" s="60"/>
      <c r="I303" s="61"/>
      <c r="J303" s="59"/>
      <c r="K303" s="59"/>
      <c r="L303" s="59" t="s">
        <v>1420</v>
      </c>
    </row>
    <row r="304" spans="1:12" ht="207.75" x14ac:dyDescent="0.25">
      <c r="A304" s="89" t="s">
        <v>918</v>
      </c>
      <c r="B304" s="59" t="s">
        <v>477</v>
      </c>
      <c r="C304" s="59" t="s">
        <v>478</v>
      </c>
      <c r="D304" s="59" t="s">
        <v>441</v>
      </c>
      <c r="E304" s="59">
        <v>4</v>
      </c>
      <c r="F304" s="60"/>
      <c r="G304" s="61"/>
      <c r="H304" s="60"/>
      <c r="I304" s="61"/>
      <c r="J304" s="59"/>
      <c r="K304" s="59"/>
      <c r="L304" s="59" t="s">
        <v>1421</v>
      </c>
    </row>
    <row r="305" spans="1:12" ht="63" x14ac:dyDescent="0.25">
      <c r="A305" s="89" t="s">
        <v>919</v>
      </c>
      <c r="B305" s="59" t="s">
        <v>479</v>
      </c>
      <c r="C305" s="59" t="s">
        <v>920</v>
      </c>
      <c r="D305" s="59" t="s">
        <v>14</v>
      </c>
      <c r="E305" s="59">
        <v>4</v>
      </c>
      <c r="F305" s="60"/>
      <c r="G305" s="60"/>
      <c r="H305" s="60"/>
      <c r="I305" s="60"/>
      <c r="J305" s="59" t="s">
        <v>39</v>
      </c>
      <c r="K305" s="74" t="s">
        <v>197</v>
      </c>
      <c r="L305" s="59" t="s">
        <v>480</v>
      </c>
    </row>
    <row r="306" spans="1:12" ht="78.75" x14ac:dyDescent="0.25">
      <c r="A306" s="89" t="s">
        <v>921</v>
      </c>
      <c r="B306" s="59" t="s">
        <v>481</v>
      </c>
      <c r="C306" s="59" t="s">
        <v>482</v>
      </c>
      <c r="D306" s="59" t="s">
        <v>9</v>
      </c>
      <c r="E306" s="59">
        <v>4</v>
      </c>
      <c r="F306" s="60"/>
      <c r="G306" s="61"/>
      <c r="H306" s="60"/>
      <c r="I306" s="61"/>
      <c r="J306" s="59"/>
      <c r="K306" s="59"/>
      <c r="L306" s="59"/>
    </row>
    <row r="307" spans="1:12" ht="126" x14ac:dyDescent="0.25">
      <c r="A307" s="89" t="s">
        <v>922</v>
      </c>
      <c r="B307" s="59" t="s">
        <v>923</v>
      </c>
      <c r="C307" s="59" t="s">
        <v>483</v>
      </c>
      <c r="D307" s="59" t="s">
        <v>9</v>
      </c>
      <c r="E307" s="59">
        <v>4</v>
      </c>
      <c r="F307" s="60"/>
      <c r="G307" s="61"/>
      <c r="H307" s="60"/>
      <c r="I307" s="61"/>
      <c r="J307" s="59"/>
      <c r="K307" s="59"/>
      <c r="L307" s="59"/>
    </row>
    <row r="308" spans="1:12" ht="47.25" x14ac:dyDescent="0.25">
      <c r="A308" s="89" t="s">
        <v>924</v>
      </c>
      <c r="B308" s="59" t="s">
        <v>484</v>
      </c>
      <c r="C308" s="59" t="s">
        <v>1308</v>
      </c>
      <c r="D308" s="59" t="s">
        <v>9</v>
      </c>
      <c r="E308" s="59">
        <v>4</v>
      </c>
      <c r="F308" s="60"/>
      <c r="G308" s="61"/>
      <c r="H308" s="60"/>
      <c r="I308" s="61"/>
      <c r="J308" s="59"/>
      <c r="K308" s="59"/>
      <c r="L308" s="59"/>
    </row>
    <row r="309" spans="1:12" ht="47.25" x14ac:dyDescent="0.25">
      <c r="A309" s="89" t="s">
        <v>925</v>
      </c>
      <c r="B309" s="59" t="s">
        <v>635</v>
      </c>
      <c r="C309" s="59" t="s">
        <v>485</v>
      </c>
      <c r="D309" s="59" t="s">
        <v>9</v>
      </c>
      <c r="E309" s="59">
        <v>4</v>
      </c>
      <c r="F309" s="60"/>
      <c r="G309" s="61"/>
      <c r="H309" s="60"/>
      <c r="I309" s="61"/>
      <c r="J309" s="59"/>
      <c r="K309" s="59"/>
      <c r="L309" s="59"/>
    </row>
    <row r="310" spans="1:12" ht="47.25" x14ac:dyDescent="0.25">
      <c r="A310" s="89" t="s">
        <v>926</v>
      </c>
      <c r="B310" s="59" t="s">
        <v>486</v>
      </c>
      <c r="C310" s="59" t="s">
        <v>487</v>
      </c>
      <c r="D310" s="59" t="s">
        <v>9</v>
      </c>
      <c r="E310" s="59">
        <v>4</v>
      </c>
      <c r="F310" s="60"/>
      <c r="G310" s="61"/>
      <c r="H310" s="60"/>
      <c r="I310" s="61"/>
      <c r="J310" s="59"/>
      <c r="K310" s="59"/>
      <c r="L310" s="59"/>
    </row>
    <row r="311" spans="1:12" ht="31.5" x14ac:dyDescent="0.25">
      <c r="A311" s="89" t="s">
        <v>927</v>
      </c>
      <c r="B311" s="59" t="s">
        <v>488</v>
      </c>
      <c r="C311" s="59" t="s">
        <v>489</v>
      </c>
      <c r="D311" s="59" t="s">
        <v>9</v>
      </c>
      <c r="E311" s="59">
        <v>4</v>
      </c>
      <c r="F311" s="60"/>
      <c r="G311" s="61"/>
      <c r="H311" s="60"/>
      <c r="I311" s="61"/>
      <c r="J311" s="59"/>
      <c r="K311" s="59"/>
      <c r="L311" s="59"/>
    </row>
    <row r="312" spans="1:12" ht="31.5" x14ac:dyDescent="0.25">
      <c r="A312" s="89" t="s">
        <v>928</v>
      </c>
      <c r="B312" s="59" t="s">
        <v>490</v>
      </c>
      <c r="C312" s="59" t="s">
        <v>491</v>
      </c>
      <c r="D312" s="59" t="s">
        <v>9</v>
      </c>
      <c r="E312" s="59">
        <v>4</v>
      </c>
      <c r="F312" s="60"/>
      <c r="G312" s="61"/>
      <c r="H312" s="60"/>
      <c r="I312" s="61"/>
      <c r="J312" s="59"/>
      <c r="K312" s="59"/>
      <c r="L312" s="59"/>
    </row>
    <row r="313" spans="1:12" ht="223.5" x14ac:dyDescent="0.25">
      <c r="A313" s="89" t="s">
        <v>929</v>
      </c>
      <c r="B313" s="59" t="s">
        <v>492</v>
      </c>
      <c r="C313" s="59" t="s">
        <v>1422</v>
      </c>
      <c r="D313" s="59" t="s">
        <v>9</v>
      </c>
      <c r="E313" s="59">
        <v>4</v>
      </c>
      <c r="F313" s="60"/>
      <c r="G313" s="61"/>
      <c r="H313" s="60"/>
      <c r="I313" s="61"/>
      <c r="J313" s="59"/>
      <c r="K313" s="59"/>
      <c r="L313" s="59" t="s">
        <v>1423</v>
      </c>
    </row>
    <row r="314" spans="1:12" ht="47.25" x14ac:dyDescent="0.25">
      <c r="A314" s="89" t="s">
        <v>930</v>
      </c>
      <c r="B314" s="59" t="s">
        <v>493</v>
      </c>
      <c r="C314" s="59" t="s">
        <v>494</v>
      </c>
      <c r="D314" s="59" t="s">
        <v>9</v>
      </c>
      <c r="E314" s="59">
        <v>4</v>
      </c>
      <c r="F314" s="60"/>
      <c r="G314" s="61"/>
      <c r="H314" s="60"/>
      <c r="I314" s="61"/>
      <c r="J314" s="59"/>
      <c r="K314" s="59"/>
      <c r="L314" s="59"/>
    </row>
    <row r="315" spans="1:12" ht="84.75" x14ac:dyDescent="0.25">
      <c r="A315" s="89" t="s">
        <v>931</v>
      </c>
      <c r="B315" s="59" t="s">
        <v>1310</v>
      </c>
      <c r="C315" s="59" t="s">
        <v>1217</v>
      </c>
      <c r="D315" s="59" t="s">
        <v>441</v>
      </c>
      <c r="E315" s="59">
        <v>4</v>
      </c>
      <c r="F315" s="60"/>
      <c r="G315" s="61"/>
      <c r="H315" s="60"/>
      <c r="I315" s="61"/>
      <c r="J315" s="59"/>
      <c r="K315" s="59"/>
      <c r="L315" s="59" t="s">
        <v>1424</v>
      </c>
    </row>
    <row r="316" spans="1:12" ht="220.5" x14ac:dyDescent="0.25">
      <c r="A316" s="89" t="s">
        <v>932</v>
      </c>
      <c r="B316" s="59" t="s">
        <v>636</v>
      </c>
      <c r="C316" s="59" t="s">
        <v>933</v>
      </c>
      <c r="D316" s="59" t="s">
        <v>42</v>
      </c>
      <c r="E316" s="59">
        <v>4</v>
      </c>
      <c r="F316" s="60"/>
      <c r="G316" s="61"/>
      <c r="H316" s="60"/>
      <c r="I316" s="61"/>
      <c r="J316" s="62"/>
      <c r="K316" s="59"/>
      <c r="L316" s="59" t="s">
        <v>1425</v>
      </c>
    </row>
    <row r="317" spans="1:12" ht="141.75" x14ac:dyDescent="0.25">
      <c r="A317" s="89" t="s">
        <v>934</v>
      </c>
      <c r="B317" s="59" t="s">
        <v>495</v>
      </c>
      <c r="C317" s="59" t="s">
        <v>1263</v>
      </c>
      <c r="D317" s="59" t="s">
        <v>35</v>
      </c>
      <c r="E317" s="59">
        <v>4</v>
      </c>
      <c r="F317" s="60"/>
      <c r="G317" s="60"/>
      <c r="H317" s="60"/>
      <c r="I317" s="60"/>
      <c r="J317" s="59" t="s">
        <v>39</v>
      </c>
      <c r="K317" s="59" t="s">
        <v>496</v>
      </c>
      <c r="L317" s="59" t="s">
        <v>1218</v>
      </c>
    </row>
    <row r="318" spans="1:12" ht="204.75" x14ac:dyDescent="0.25">
      <c r="A318" s="89" t="s">
        <v>935</v>
      </c>
      <c r="B318" s="59" t="s">
        <v>497</v>
      </c>
      <c r="C318" s="59" t="s">
        <v>1219</v>
      </c>
      <c r="D318" s="59" t="s">
        <v>42</v>
      </c>
      <c r="E318" s="59">
        <v>4</v>
      </c>
      <c r="F318" s="60"/>
      <c r="G318" s="61"/>
      <c r="H318" s="60"/>
      <c r="I318" s="61"/>
      <c r="J318" s="59"/>
      <c r="K318" s="59"/>
      <c r="L318" s="59" t="s">
        <v>1426</v>
      </c>
    </row>
    <row r="319" spans="1:12" ht="204.75" x14ac:dyDescent="0.25">
      <c r="A319" s="89" t="s">
        <v>936</v>
      </c>
      <c r="B319" s="59" t="s">
        <v>937</v>
      </c>
      <c r="C319" s="59" t="s">
        <v>938</v>
      </c>
      <c r="D319" s="59" t="s">
        <v>9</v>
      </c>
      <c r="E319" s="59">
        <v>4</v>
      </c>
      <c r="F319" s="60"/>
      <c r="G319" s="61"/>
      <c r="H319" s="60"/>
      <c r="I319" s="61"/>
      <c r="J319" s="59"/>
      <c r="K319" s="59"/>
      <c r="L319" s="59" t="s">
        <v>1427</v>
      </c>
    </row>
    <row r="320" spans="1:12" ht="236.25" x14ac:dyDescent="0.25">
      <c r="A320" s="89" t="s">
        <v>939</v>
      </c>
      <c r="B320" s="59" t="s">
        <v>940</v>
      </c>
      <c r="C320" s="59" t="s">
        <v>1220</v>
      </c>
      <c r="D320" s="59" t="s">
        <v>9</v>
      </c>
      <c r="E320" s="59">
        <v>4</v>
      </c>
      <c r="F320" s="60"/>
      <c r="G320" s="61"/>
      <c r="H320" s="60"/>
      <c r="I320" s="61"/>
      <c r="J320" s="59"/>
      <c r="K320" s="59"/>
      <c r="L320" s="59" t="s">
        <v>1428</v>
      </c>
    </row>
    <row r="321" spans="1:12" ht="204.75" x14ac:dyDescent="0.25">
      <c r="A321" s="89" t="s">
        <v>1040</v>
      </c>
      <c r="B321" s="59" t="s">
        <v>1039</v>
      </c>
      <c r="C321" s="59" t="s">
        <v>942</v>
      </c>
      <c r="D321" s="59" t="s">
        <v>9</v>
      </c>
      <c r="E321" s="59">
        <v>4</v>
      </c>
      <c r="F321" s="60"/>
      <c r="G321" s="61"/>
      <c r="H321" s="60"/>
      <c r="I321" s="61"/>
      <c r="J321" s="59"/>
      <c r="K321" s="59"/>
      <c r="L321" s="59" t="s">
        <v>1429</v>
      </c>
    </row>
    <row r="322" spans="1:12" ht="220.5" x14ac:dyDescent="0.25">
      <c r="A322" s="89" t="s">
        <v>941</v>
      </c>
      <c r="B322" s="59" t="s">
        <v>1041</v>
      </c>
      <c r="C322" s="59" t="s">
        <v>943</v>
      </c>
      <c r="D322" s="59" t="s">
        <v>9</v>
      </c>
      <c r="E322" s="59">
        <v>4</v>
      </c>
      <c r="F322" s="60"/>
      <c r="G322" s="61"/>
      <c r="H322" s="60"/>
      <c r="I322" s="61"/>
      <c r="J322" s="59"/>
      <c r="K322" s="59"/>
      <c r="L322" s="59" t="s">
        <v>1430</v>
      </c>
    </row>
    <row r="323" spans="1:12" ht="236.25" x14ac:dyDescent="0.25">
      <c r="A323" s="89" t="s">
        <v>944</v>
      </c>
      <c r="B323" s="59" t="s">
        <v>1431</v>
      </c>
      <c r="C323" s="59" t="s">
        <v>1432</v>
      </c>
      <c r="D323" s="59" t="s">
        <v>9</v>
      </c>
      <c r="E323" s="59">
        <v>4</v>
      </c>
      <c r="F323" s="60"/>
      <c r="G323" s="61"/>
      <c r="H323" s="60"/>
      <c r="I323" s="61"/>
      <c r="J323" s="59"/>
      <c r="K323" s="59"/>
      <c r="L323" s="59" t="s">
        <v>1433</v>
      </c>
    </row>
    <row r="324" spans="1:12" ht="189" x14ac:dyDescent="0.25">
      <c r="A324" s="89" t="s">
        <v>945</v>
      </c>
      <c r="B324" s="59" t="s">
        <v>498</v>
      </c>
      <c r="C324" s="59" t="s">
        <v>1309</v>
      </c>
      <c r="D324" s="59" t="s">
        <v>9</v>
      </c>
      <c r="E324" s="59">
        <v>4</v>
      </c>
      <c r="F324" s="60"/>
      <c r="G324" s="61"/>
      <c r="H324" s="60"/>
      <c r="I324" s="61"/>
      <c r="J324" s="59"/>
      <c r="K324" s="59"/>
      <c r="L324" s="59" t="s">
        <v>1434</v>
      </c>
    </row>
    <row r="325" spans="1:12" ht="204.75" x14ac:dyDescent="0.25">
      <c r="A325" s="89" t="s">
        <v>946</v>
      </c>
      <c r="B325" s="59" t="s">
        <v>637</v>
      </c>
      <c r="C325" s="59" t="s">
        <v>1221</v>
      </c>
      <c r="D325" s="59" t="s">
        <v>9</v>
      </c>
      <c r="E325" s="59">
        <v>4</v>
      </c>
      <c r="F325" s="60"/>
      <c r="G325" s="61"/>
      <c r="H325" s="60"/>
      <c r="I325" s="61"/>
      <c r="J325" s="59"/>
      <c r="K325" s="59"/>
      <c r="L325" s="59" t="s">
        <v>1435</v>
      </c>
    </row>
    <row r="326" spans="1:12" ht="204.75" x14ac:dyDescent="0.25">
      <c r="A326" s="89" t="s">
        <v>947</v>
      </c>
      <c r="B326" s="59" t="s">
        <v>948</v>
      </c>
      <c r="C326" s="59" t="s">
        <v>1222</v>
      </c>
      <c r="D326" s="59" t="s">
        <v>9</v>
      </c>
      <c r="E326" s="59">
        <v>4</v>
      </c>
      <c r="F326" s="60"/>
      <c r="G326" s="61"/>
      <c r="H326" s="60"/>
      <c r="I326" s="61"/>
      <c r="J326" s="59"/>
      <c r="K326" s="59"/>
      <c r="L326" s="59" t="s">
        <v>1436</v>
      </c>
    </row>
    <row r="327" spans="1:12" ht="204.75" x14ac:dyDescent="0.25">
      <c r="A327" s="89" t="s">
        <v>949</v>
      </c>
      <c r="B327" s="59" t="s">
        <v>499</v>
      </c>
      <c r="C327" s="59" t="s">
        <v>1223</v>
      </c>
      <c r="D327" s="59" t="s">
        <v>9</v>
      </c>
      <c r="E327" s="59">
        <v>4</v>
      </c>
      <c r="F327" s="60"/>
      <c r="G327" s="61"/>
      <c r="H327" s="60"/>
      <c r="I327" s="61"/>
      <c r="J327" s="59"/>
      <c r="K327" s="59"/>
      <c r="L327" s="59" t="s">
        <v>1437</v>
      </c>
    </row>
    <row r="328" spans="1:12" ht="110.25" x14ac:dyDescent="0.25">
      <c r="A328" s="89" t="s">
        <v>950</v>
      </c>
      <c r="B328" s="59" t="s">
        <v>638</v>
      </c>
      <c r="C328" s="59" t="s">
        <v>1224</v>
      </c>
      <c r="D328" s="59" t="s">
        <v>383</v>
      </c>
      <c r="E328" s="59">
        <v>4</v>
      </c>
      <c r="F328" s="60"/>
      <c r="G328" s="60"/>
      <c r="H328" s="60"/>
      <c r="I328" s="61"/>
      <c r="J328" s="59" t="s">
        <v>951</v>
      </c>
      <c r="K328" s="59" t="s">
        <v>952</v>
      </c>
      <c r="L328" s="59" t="s">
        <v>500</v>
      </c>
    </row>
    <row r="329" spans="1:12" ht="204.75" x14ac:dyDescent="0.25">
      <c r="A329" s="89" t="s">
        <v>953</v>
      </c>
      <c r="B329" s="59" t="s">
        <v>639</v>
      </c>
      <c r="C329" s="59" t="s">
        <v>1439</v>
      </c>
      <c r="D329" s="59" t="s">
        <v>14</v>
      </c>
      <c r="E329" s="59">
        <v>4</v>
      </c>
      <c r="F329" s="60"/>
      <c r="G329" s="60"/>
      <c r="H329" s="60"/>
      <c r="I329" s="60"/>
      <c r="J329" s="59" t="s">
        <v>39</v>
      </c>
      <c r="K329" s="59" t="s">
        <v>502</v>
      </c>
      <c r="L329" s="59" t="s">
        <v>1438</v>
      </c>
    </row>
    <row r="330" spans="1:12" ht="31.5" x14ac:dyDescent="0.25">
      <c r="A330" s="89" t="s">
        <v>954</v>
      </c>
      <c r="B330" s="59" t="s">
        <v>503</v>
      </c>
      <c r="C330" s="59" t="s">
        <v>501</v>
      </c>
      <c r="D330" s="59" t="s">
        <v>9</v>
      </c>
      <c r="E330" s="59">
        <v>4</v>
      </c>
      <c r="F330" s="60"/>
      <c r="G330" s="61"/>
      <c r="H330" s="60"/>
      <c r="I330" s="61"/>
      <c r="J330" s="59"/>
      <c r="K330" s="59"/>
      <c r="L330" s="59"/>
    </row>
    <row r="331" spans="1:12" ht="47.25" x14ac:dyDescent="0.25">
      <c r="A331" s="92" t="s">
        <v>504</v>
      </c>
      <c r="B331" s="66" t="s">
        <v>505</v>
      </c>
      <c r="C331" s="66" t="s">
        <v>506</v>
      </c>
      <c r="D331" s="66" t="s">
        <v>42</v>
      </c>
      <c r="E331" s="66">
        <v>4</v>
      </c>
      <c r="F331" s="60"/>
      <c r="G331" s="61"/>
      <c r="H331" s="61"/>
      <c r="I331" s="61"/>
      <c r="J331" s="59"/>
      <c r="K331" s="59"/>
      <c r="L331" s="59"/>
    </row>
    <row r="332" spans="1:12" ht="47.25" x14ac:dyDescent="0.25">
      <c r="A332" s="89" t="s">
        <v>1046</v>
      </c>
      <c r="B332" s="71" t="s">
        <v>1047</v>
      </c>
      <c r="C332" s="59" t="s">
        <v>1048</v>
      </c>
      <c r="D332" s="59" t="s">
        <v>9</v>
      </c>
      <c r="E332" s="59">
        <v>4</v>
      </c>
      <c r="F332" s="60"/>
      <c r="G332" s="61"/>
      <c r="H332" s="61"/>
      <c r="I332" s="61"/>
      <c r="J332" s="59"/>
      <c r="K332" s="59"/>
      <c r="L332" s="59" t="s">
        <v>1049</v>
      </c>
    </row>
    <row r="333" spans="1:12" ht="31.5" x14ac:dyDescent="0.25">
      <c r="A333" s="89" t="s">
        <v>1050</v>
      </c>
      <c r="B333" s="71" t="s">
        <v>1051</v>
      </c>
      <c r="C333" s="59" t="s">
        <v>1052</v>
      </c>
      <c r="D333" s="59" t="s">
        <v>9</v>
      </c>
      <c r="E333" s="59">
        <v>4</v>
      </c>
      <c r="F333" s="60"/>
      <c r="G333" s="61"/>
      <c r="H333" s="61"/>
      <c r="I333" s="61"/>
      <c r="J333" s="59"/>
      <c r="K333" s="59"/>
      <c r="L333" s="59" t="s">
        <v>1053</v>
      </c>
    </row>
    <row r="334" spans="1:12" ht="236.25" x14ac:dyDescent="0.25">
      <c r="A334" s="95" t="s">
        <v>955</v>
      </c>
      <c r="B334" s="75" t="s">
        <v>956</v>
      </c>
      <c r="C334" s="75" t="s">
        <v>1225</v>
      </c>
      <c r="D334" s="75" t="s">
        <v>42</v>
      </c>
      <c r="E334" s="75">
        <v>4</v>
      </c>
      <c r="F334" s="60"/>
      <c r="G334" s="61"/>
      <c r="H334" s="60"/>
      <c r="I334" s="61"/>
      <c r="J334" s="59"/>
      <c r="K334" s="59"/>
      <c r="L334" s="59" t="s">
        <v>1440</v>
      </c>
    </row>
    <row r="335" spans="1:12" ht="110.25" x14ac:dyDescent="0.25">
      <c r="A335" s="89" t="s">
        <v>957</v>
      </c>
      <c r="B335" s="59" t="s">
        <v>507</v>
      </c>
      <c r="C335" s="59" t="s">
        <v>1226</v>
      </c>
      <c r="D335" s="59" t="s">
        <v>383</v>
      </c>
      <c r="E335" s="59">
        <v>4</v>
      </c>
      <c r="F335" s="60"/>
      <c r="G335" s="60"/>
      <c r="H335" s="60"/>
      <c r="I335" s="61"/>
      <c r="J335" s="59" t="s">
        <v>958</v>
      </c>
      <c r="K335" s="59" t="s">
        <v>959</v>
      </c>
      <c r="L335" s="59"/>
    </row>
    <row r="336" spans="1:12" ht="220.5" x14ac:dyDescent="0.25">
      <c r="A336" s="89" t="s">
        <v>960</v>
      </c>
      <c r="B336" s="59" t="s">
        <v>640</v>
      </c>
      <c r="C336" s="59" t="s">
        <v>1227</v>
      </c>
      <c r="D336" s="59" t="s">
        <v>9</v>
      </c>
      <c r="E336" s="59">
        <v>4</v>
      </c>
      <c r="F336" s="60"/>
      <c r="G336" s="61"/>
      <c r="H336" s="60"/>
      <c r="I336" s="61"/>
      <c r="J336" s="59"/>
      <c r="K336" s="59"/>
      <c r="L336" s="59" t="s">
        <v>1441</v>
      </c>
    </row>
    <row r="337" spans="1:12" ht="220.5" x14ac:dyDescent="0.25">
      <c r="A337" s="89" t="s">
        <v>961</v>
      </c>
      <c r="B337" s="59" t="s">
        <v>962</v>
      </c>
      <c r="C337" s="59" t="s">
        <v>1442</v>
      </c>
      <c r="D337" s="59" t="s">
        <v>42</v>
      </c>
      <c r="E337" s="59">
        <v>4</v>
      </c>
      <c r="F337" s="60"/>
      <c r="G337" s="61"/>
      <c r="H337" s="60"/>
      <c r="I337" s="61"/>
      <c r="J337" s="59"/>
      <c r="K337" s="59"/>
      <c r="L337" s="59" t="s">
        <v>1443</v>
      </c>
    </row>
    <row r="338" spans="1:12" ht="236.25" x14ac:dyDescent="0.25">
      <c r="A338" s="89" t="s">
        <v>963</v>
      </c>
      <c r="B338" s="59" t="s">
        <v>508</v>
      </c>
      <c r="C338" s="59" t="s">
        <v>1228</v>
      </c>
      <c r="D338" s="59" t="s">
        <v>9</v>
      </c>
      <c r="E338" s="59">
        <v>4</v>
      </c>
      <c r="F338" s="60"/>
      <c r="G338" s="61"/>
      <c r="H338" s="60"/>
      <c r="I338" s="61"/>
      <c r="J338" s="59"/>
      <c r="K338" s="59"/>
      <c r="L338" s="59" t="s">
        <v>1444</v>
      </c>
    </row>
    <row r="339" spans="1:12" ht="204.75" x14ac:dyDescent="0.25">
      <c r="A339" s="89" t="s">
        <v>964</v>
      </c>
      <c r="B339" s="59" t="s">
        <v>509</v>
      </c>
      <c r="C339" s="59" t="s">
        <v>1229</v>
      </c>
      <c r="D339" s="59" t="s">
        <v>35</v>
      </c>
      <c r="E339" s="59">
        <v>4</v>
      </c>
      <c r="F339" s="60"/>
      <c r="G339" s="60"/>
      <c r="H339" s="60"/>
      <c r="I339" s="60"/>
      <c r="J339" s="59" t="s">
        <v>39</v>
      </c>
      <c r="K339" s="59" t="s">
        <v>965</v>
      </c>
      <c r="L339" s="59" t="s">
        <v>1445</v>
      </c>
    </row>
    <row r="340" spans="1:12" ht="204.75" x14ac:dyDescent="0.25">
      <c r="A340" s="89" t="s">
        <v>966</v>
      </c>
      <c r="B340" s="59" t="s">
        <v>510</v>
      </c>
      <c r="C340" s="59" t="s">
        <v>1230</v>
      </c>
      <c r="D340" s="59" t="s">
        <v>9</v>
      </c>
      <c r="E340" s="59">
        <v>4</v>
      </c>
      <c r="F340" s="60"/>
      <c r="G340" s="61"/>
      <c r="H340" s="60"/>
      <c r="I340" s="61"/>
      <c r="J340" s="59"/>
      <c r="K340" s="59"/>
      <c r="L340" s="59" t="s">
        <v>1446</v>
      </c>
    </row>
    <row r="341" spans="1:12" ht="223.5" x14ac:dyDescent="0.25">
      <c r="A341" s="89" t="s">
        <v>967</v>
      </c>
      <c r="B341" s="59" t="s">
        <v>511</v>
      </c>
      <c r="C341" s="59" t="s">
        <v>512</v>
      </c>
      <c r="D341" s="59" t="s">
        <v>9</v>
      </c>
      <c r="E341" s="59">
        <v>4</v>
      </c>
      <c r="F341" s="60"/>
      <c r="G341" s="61"/>
      <c r="H341" s="60"/>
      <c r="I341" s="61"/>
      <c r="J341" s="59"/>
      <c r="K341" s="59"/>
      <c r="L341" s="59" t="s">
        <v>1447</v>
      </c>
    </row>
    <row r="342" spans="1:12" ht="110.25" x14ac:dyDescent="0.25">
      <c r="A342" s="89" t="s">
        <v>513</v>
      </c>
      <c r="B342" s="59" t="s">
        <v>514</v>
      </c>
      <c r="C342" s="59" t="s">
        <v>515</v>
      </c>
      <c r="D342" s="59" t="s">
        <v>9</v>
      </c>
      <c r="E342" s="59">
        <v>4</v>
      </c>
      <c r="F342" s="60"/>
      <c r="G342" s="61"/>
      <c r="H342" s="61"/>
      <c r="I342" s="61"/>
      <c r="J342" s="59"/>
      <c r="K342" s="59"/>
      <c r="L342" s="59" t="s">
        <v>516</v>
      </c>
    </row>
    <row r="343" spans="1:12" ht="252" x14ac:dyDescent="0.25">
      <c r="A343" s="89" t="s">
        <v>968</v>
      </c>
      <c r="B343" s="59" t="s">
        <v>517</v>
      </c>
      <c r="C343" s="59" t="s">
        <v>1231</v>
      </c>
      <c r="D343" s="59" t="s">
        <v>35</v>
      </c>
      <c r="E343" s="59">
        <v>4</v>
      </c>
      <c r="F343" s="60"/>
      <c r="G343" s="60"/>
      <c r="H343" s="60"/>
      <c r="I343" s="60"/>
      <c r="J343" s="59" t="s">
        <v>662</v>
      </c>
      <c r="K343" s="59" t="s">
        <v>1448</v>
      </c>
      <c r="L343" s="59" t="s">
        <v>1449</v>
      </c>
    </row>
    <row r="344" spans="1:12" ht="315" x14ac:dyDescent="0.25">
      <c r="A344" s="89" t="s">
        <v>969</v>
      </c>
      <c r="B344" s="59" t="s">
        <v>518</v>
      </c>
      <c r="C344" s="59" t="s">
        <v>519</v>
      </c>
      <c r="D344" s="59" t="s">
        <v>35</v>
      </c>
      <c r="E344" s="59">
        <v>4</v>
      </c>
      <c r="F344" s="60"/>
      <c r="G344" s="60"/>
      <c r="H344" s="60"/>
      <c r="I344" s="60"/>
      <c r="J344" s="59" t="s">
        <v>39</v>
      </c>
      <c r="K344" s="59" t="s">
        <v>1450</v>
      </c>
      <c r="L344" s="59" t="s">
        <v>1451</v>
      </c>
    </row>
    <row r="345" spans="1:12" ht="63" x14ac:dyDescent="0.25">
      <c r="A345" s="89" t="s">
        <v>520</v>
      </c>
      <c r="B345" s="59" t="s">
        <v>521</v>
      </c>
      <c r="C345" s="59" t="s">
        <v>522</v>
      </c>
      <c r="D345" s="59" t="s">
        <v>14</v>
      </c>
      <c r="E345" s="59">
        <v>1</v>
      </c>
      <c r="F345" s="60"/>
      <c r="G345" s="60"/>
      <c r="H345" s="61"/>
      <c r="I345" s="61"/>
      <c r="J345" s="59" t="s">
        <v>970</v>
      </c>
      <c r="K345" s="59" t="s">
        <v>523</v>
      </c>
      <c r="L345" s="59" t="s">
        <v>297</v>
      </c>
    </row>
    <row r="346" spans="1:12" ht="110.25" x14ac:dyDescent="0.25">
      <c r="A346" s="89" t="s">
        <v>971</v>
      </c>
      <c r="B346" s="59" t="s">
        <v>524</v>
      </c>
      <c r="C346" s="59" t="s">
        <v>1232</v>
      </c>
      <c r="D346" s="59" t="s">
        <v>684</v>
      </c>
      <c r="E346" s="59">
        <v>4</v>
      </c>
      <c r="F346" s="60"/>
      <c r="G346" s="60"/>
      <c r="H346" s="60"/>
      <c r="I346" s="60"/>
      <c r="J346" s="59" t="s">
        <v>94</v>
      </c>
      <c r="K346" s="59" t="s">
        <v>972</v>
      </c>
      <c r="L346" s="59"/>
    </row>
    <row r="347" spans="1:12" ht="110.25" x14ac:dyDescent="0.25">
      <c r="A347" s="89" t="s">
        <v>973</v>
      </c>
      <c r="B347" s="59" t="s">
        <v>525</v>
      </c>
      <c r="C347" s="59" t="s">
        <v>1233</v>
      </c>
      <c r="D347" s="59" t="s">
        <v>35</v>
      </c>
      <c r="E347" s="59">
        <v>4</v>
      </c>
      <c r="F347" s="60"/>
      <c r="G347" s="60"/>
      <c r="H347" s="60"/>
      <c r="I347" s="60"/>
      <c r="J347" s="59" t="s">
        <v>94</v>
      </c>
      <c r="K347" s="59" t="s">
        <v>526</v>
      </c>
      <c r="L347" s="59"/>
    </row>
    <row r="348" spans="1:12" ht="63" x14ac:dyDescent="0.25">
      <c r="A348" s="89" t="s">
        <v>974</v>
      </c>
      <c r="B348" s="59" t="s">
        <v>641</v>
      </c>
      <c r="C348" s="59" t="s">
        <v>527</v>
      </c>
      <c r="D348" s="59" t="s">
        <v>9</v>
      </c>
      <c r="E348" s="59">
        <v>4</v>
      </c>
      <c r="F348" s="60"/>
      <c r="G348" s="61"/>
      <c r="H348" s="60"/>
      <c r="I348" s="61"/>
      <c r="J348" s="59"/>
      <c r="K348" s="59"/>
      <c r="L348" s="59"/>
    </row>
    <row r="349" spans="1:12" ht="189" x14ac:dyDescent="0.25">
      <c r="A349" s="89" t="s">
        <v>975</v>
      </c>
      <c r="B349" s="59" t="s">
        <v>642</v>
      </c>
      <c r="C349" s="59" t="s">
        <v>528</v>
      </c>
      <c r="D349" s="59" t="s">
        <v>35</v>
      </c>
      <c r="E349" s="59">
        <v>4</v>
      </c>
      <c r="F349" s="60"/>
      <c r="G349" s="60"/>
      <c r="H349" s="60"/>
      <c r="I349" s="60"/>
      <c r="J349" s="59" t="s">
        <v>976</v>
      </c>
      <c r="K349" s="59" t="s">
        <v>977</v>
      </c>
      <c r="L349" s="59" t="s">
        <v>1453</v>
      </c>
    </row>
    <row r="350" spans="1:12" ht="220.5" x14ac:dyDescent="0.25">
      <c r="A350" s="89" t="s">
        <v>978</v>
      </c>
      <c r="B350" s="59" t="s">
        <v>643</v>
      </c>
      <c r="C350" s="59" t="s">
        <v>1452</v>
      </c>
      <c r="D350" s="59" t="s">
        <v>42</v>
      </c>
      <c r="E350" s="59">
        <v>4</v>
      </c>
      <c r="F350" s="60"/>
      <c r="G350" s="61"/>
      <c r="H350" s="60"/>
      <c r="I350" s="61"/>
      <c r="J350" s="59"/>
      <c r="K350" s="59"/>
      <c r="L350" s="59" t="s">
        <v>1454</v>
      </c>
    </row>
    <row r="351" spans="1:12" ht="63" x14ac:dyDescent="0.25">
      <c r="A351" s="89" t="s">
        <v>979</v>
      </c>
      <c r="B351" s="59" t="s">
        <v>529</v>
      </c>
      <c r="C351" s="59" t="s">
        <v>530</v>
      </c>
      <c r="D351" s="59" t="s">
        <v>9</v>
      </c>
      <c r="E351" s="59">
        <v>4</v>
      </c>
      <c r="F351" s="60"/>
      <c r="G351" s="61"/>
      <c r="H351" s="60"/>
      <c r="I351" s="61"/>
      <c r="J351" s="59"/>
      <c r="K351" s="59"/>
      <c r="L351" s="59"/>
    </row>
    <row r="352" spans="1:12" ht="50.25" x14ac:dyDescent="0.25">
      <c r="A352" s="89" t="s">
        <v>980</v>
      </c>
      <c r="B352" s="59" t="s">
        <v>1234</v>
      </c>
      <c r="C352" s="59" t="s">
        <v>1235</v>
      </c>
      <c r="D352" s="59" t="s">
        <v>9</v>
      </c>
      <c r="E352" s="59">
        <v>1</v>
      </c>
      <c r="F352" s="60"/>
      <c r="G352" s="61"/>
      <c r="H352" s="60"/>
      <c r="I352" s="61"/>
      <c r="J352" s="59"/>
      <c r="K352" s="59"/>
      <c r="L352" s="59"/>
    </row>
    <row r="353" spans="1:12" ht="226.5" x14ac:dyDescent="0.25">
      <c r="A353" s="92" t="s">
        <v>981</v>
      </c>
      <c r="B353" s="66" t="s">
        <v>531</v>
      </c>
      <c r="C353" s="66" t="s">
        <v>532</v>
      </c>
      <c r="D353" s="66" t="s">
        <v>9</v>
      </c>
      <c r="E353" s="66">
        <v>4</v>
      </c>
      <c r="F353" s="60"/>
      <c r="G353" s="70"/>
      <c r="H353" s="60"/>
      <c r="I353" s="70"/>
      <c r="J353" s="66"/>
      <c r="K353" s="66"/>
      <c r="L353" s="107" t="s">
        <v>1455</v>
      </c>
    </row>
    <row r="354" spans="1:12" ht="189" x14ac:dyDescent="0.25">
      <c r="A354" s="94" t="s">
        <v>1063</v>
      </c>
      <c r="B354" s="71" t="s">
        <v>1064</v>
      </c>
      <c r="C354" s="59" t="s">
        <v>1065</v>
      </c>
      <c r="D354" s="59" t="s">
        <v>9</v>
      </c>
      <c r="E354" s="59">
        <v>4</v>
      </c>
      <c r="F354" s="60"/>
      <c r="G354" s="61"/>
      <c r="H354" s="61"/>
      <c r="I354" s="61"/>
      <c r="J354" s="59"/>
      <c r="K354" s="59"/>
      <c r="L354" s="71" t="s">
        <v>1456</v>
      </c>
    </row>
    <row r="355" spans="1:12" ht="78.75" x14ac:dyDescent="0.25">
      <c r="A355" s="95" t="s">
        <v>982</v>
      </c>
      <c r="B355" s="75" t="s">
        <v>533</v>
      </c>
      <c r="C355" s="75" t="s">
        <v>1236</v>
      </c>
      <c r="D355" s="75" t="s">
        <v>9</v>
      </c>
      <c r="E355" s="75">
        <v>4</v>
      </c>
      <c r="F355" s="60"/>
      <c r="G355" s="76"/>
      <c r="H355" s="60"/>
      <c r="I355" s="76"/>
      <c r="J355" s="75"/>
      <c r="K355" s="75"/>
      <c r="L355" s="75"/>
    </row>
    <row r="356" spans="1:12" ht="226.5" x14ac:dyDescent="0.25">
      <c r="A356" s="89" t="s">
        <v>983</v>
      </c>
      <c r="B356" s="59" t="s">
        <v>534</v>
      </c>
      <c r="C356" s="59" t="s">
        <v>1237</v>
      </c>
      <c r="D356" s="59" t="s">
        <v>9</v>
      </c>
      <c r="E356" s="59">
        <v>4</v>
      </c>
      <c r="F356" s="60"/>
      <c r="G356" s="61"/>
      <c r="H356" s="60"/>
      <c r="I356" s="61"/>
      <c r="J356" s="59"/>
      <c r="K356" s="59"/>
      <c r="L356" s="59" t="s">
        <v>1457</v>
      </c>
    </row>
    <row r="357" spans="1:12" ht="207.75" x14ac:dyDescent="0.25">
      <c r="A357" s="89" t="s">
        <v>984</v>
      </c>
      <c r="B357" s="59" t="s">
        <v>535</v>
      </c>
      <c r="C357" s="59" t="s">
        <v>1238</v>
      </c>
      <c r="D357" s="59" t="s">
        <v>9</v>
      </c>
      <c r="E357" s="59">
        <v>4</v>
      </c>
      <c r="F357" s="60"/>
      <c r="G357" s="61"/>
      <c r="H357" s="60"/>
      <c r="I357" s="61"/>
      <c r="J357" s="59"/>
      <c r="K357" s="59"/>
      <c r="L357" s="59" t="s">
        <v>1458</v>
      </c>
    </row>
    <row r="358" spans="1:12" ht="63" x14ac:dyDescent="0.25">
      <c r="A358" s="89" t="s">
        <v>985</v>
      </c>
      <c r="B358" s="59" t="s">
        <v>644</v>
      </c>
      <c r="C358" s="59" t="s">
        <v>1239</v>
      </c>
      <c r="D358" s="59" t="s">
        <v>9</v>
      </c>
      <c r="E358" s="59">
        <v>4</v>
      </c>
      <c r="F358" s="60"/>
      <c r="G358" s="61"/>
      <c r="H358" s="60"/>
      <c r="I358" s="61"/>
      <c r="J358" s="59"/>
      <c r="K358" s="59"/>
      <c r="L358" s="59"/>
    </row>
    <row r="359" spans="1:12" ht="47.25" x14ac:dyDescent="0.25">
      <c r="A359" s="89" t="s">
        <v>986</v>
      </c>
      <c r="B359" s="59" t="s">
        <v>536</v>
      </c>
      <c r="C359" s="59" t="s">
        <v>1240</v>
      </c>
      <c r="D359" s="59" t="s">
        <v>9</v>
      </c>
      <c r="E359" s="59">
        <v>4</v>
      </c>
      <c r="F359" s="60"/>
      <c r="G359" s="61"/>
      <c r="H359" s="60"/>
      <c r="I359" s="61"/>
      <c r="J359" s="59"/>
      <c r="K359" s="59"/>
      <c r="L359" s="59"/>
    </row>
    <row r="360" spans="1:12" ht="31.5" x14ac:dyDescent="0.25">
      <c r="A360" s="89" t="s">
        <v>987</v>
      </c>
      <c r="B360" s="59" t="s">
        <v>537</v>
      </c>
      <c r="C360" s="59" t="s">
        <v>538</v>
      </c>
      <c r="D360" s="59" t="s">
        <v>9</v>
      </c>
      <c r="E360" s="59">
        <v>4</v>
      </c>
      <c r="F360" s="60"/>
      <c r="G360" s="61"/>
      <c r="H360" s="60"/>
      <c r="I360" s="61"/>
      <c r="J360" s="59"/>
      <c r="K360" s="59"/>
      <c r="L360" s="59"/>
    </row>
    <row r="361" spans="1:12" ht="236.25" x14ac:dyDescent="0.25">
      <c r="A361" s="89" t="s">
        <v>988</v>
      </c>
      <c r="B361" s="59" t="s">
        <v>539</v>
      </c>
      <c r="C361" s="59" t="s">
        <v>1459</v>
      </c>
      <c r="D361" s="59" t="s">
        <v>9</v>
      </c>
      <c r="E361" s="59">
        <v>4</v>
      </c>
      <c r="F361" s="60"/>
      <c r="G361" s="61"/>
      <c r="H361" s="60"/>
      <c r="I361" s="61"/>
      <c r="J361" s="59"/>
      <c r="K361" s="59"/>
      <c r="L361" s="59"/>
    </row>
    <row r="362" spans="1:12" ht="126" x14ac:dyDescent="0.25">
      <c r="A362" s="89" t="s">
        <v>989</v>
      </c>
      <c r="B362" s="59" t="s">
        <v>540</v>
      </c>
      <c r="C362" s="59" t="s">
        <v>541</v>
      </c>
      <c r="D362" s="59" t="s">
        <v>9</v>
      </c>
      <c r="E362" s="59">
        <v>4</v>
      </c>
      <c r="F362" s="60"/>
      <c r="G362" s="61"/>
      <c r="H362" s="60"/>
      <c r="I362" s="61"/>
      <c r="J362" s="59"/>
      <c r="K362" s="59"/>
      <c r="L362" s="59"/>
    </row>
    <row r="363" spans="1:12" ht="220.5" x14ac:dyDescent="0.25">
      <c r="A363" s="89" t="s">
        <v>990</v>
      </c>
      <c r="B363" s="59" t="s">
        <v>542</v>
      </c>
      <c r="C363" s="59" t="s">
        <v>991</v>
      </c>
      <c r="D363" s="59" t="s">
        <v>9</v>
      </c>
      <c r="E363" s="59">
        <v>4</v>
      </c>
      <c r="F363" s="60"/>
      <c r="G363" s="61"/>
      <c r="H363" s="60"/>
      <c r="I363" s="61"/>
      <c r="J363" s="59"/>
      <c r="K363" s="59"/>
      <c r="L363" s="59" t="s">
        <v>1460</v>
      </c>
    </row>
    <row r="364" spans="1:12" ht="63" x14ac:dyDescent="0.25">
      <c r="A364" s="89" t="s">
        <v>543</v>
      </c>
      <c r="B364" s="59" t="s">
        <v>544</v>
      </c>
      <c r="C364" s="59" t="s">
        <v>545</v>
      </c>
      <c r="D364" s="59" t="s">
        <v>9</v>
      </c>
      <c r="E364" s="59">
        <v>4</v>
      </c>
      <c r="F364" s="60"/>
      <c r="G364" s="61"/>
      <c r="H364" s="61"/>
      <c r="I364" s="61"/>
      <c r="J364" s="59"/>
      <c r="K364" s="59"/>
      <c r="L364" s="59"/>
    </row>
    <row r="365" spans="1:12" ht="207.75" x14ac:dyDescent="0.25">
      <c r="A365" s="89" t="s">
        <v>546</v>
      </c>
      <c r="B365" s="59" t="s">
        <v>547</v>
      </c>
      <c r="C365" s="59" t="s">
        <v>548</v>
      </c>
      <c r="D365" s="59" t="s">
        <v>9</v>
      </c>
      <c r="E365" s="59">
        <v>4</v>
      </c>
      <c r="F365" s="60"/>
      <c r="G365" s="61"/>
      <c r="H365" s="61"/>
      <c r="I365" s="61"/>
      <c r="J365" s="59"/>
      <c r="K365" s="59"/>
      <c r="L365" s="59" t="s">
        <v>1461</v>
      </c>
    </row>
    <row r="366" spans="1:12" ht="78.75" x14ac:dyDescent="0.25">
      <c r="A366" s="89" t="s">
        <v>549</v>
      </c>
      <c r="B366" s="59" t="s">
        <v>550</v>
      </c>
      <c r="C366" s="59" t="s">
        <v>551</v>
      </c>
      <c r="D366" s="59" t="s">
        <v>35</v>
      </c>
      <c r="E366" s="59">
        <v>4</v>
      </c>
      <c r="F366" s="60"/>
      <c r="G366" s="60"/>
      <c r="H366" s="61"/>
      <c r="I366" s="61"/>
      <c r="J366" s="59" t="s">
        <v>39</v>
      </c>
      <c r="K366" s="59" t="s">
        <v>552</v>
      </c>
      <c r="L366" s="59"/>
    </row>
    <row r="367" spans="1:12" ht="31.5" x14ac:dyDescent="0.25">
      <c r="A367" s="89" t="s">
        <v>553</v>
      </c>
      <c r="B367" s="59" t="s">
        <v>80</v>
      </c>
      <c r="C367" s="59"/>
      <c r="D367" s="59" t="s">
        <v>992</v>
      </c>
      <c r="E367" s="59">
        <v>4</v>
      </c>
      <c r="F367" s="60"/>
      <c r="G367" s="60"/>
      <c r="H367" s="61"/>
      <c r="I367" s="61"/>
      <c r="J367" s="59"/>
      <c r="K367" s="59"/>
      <c r="L367" s="59"/>
    </row>
    <row r="368" spans="1:12" ht="15.75" x14ac:dyDescent="0.25">
      <c r="A368" s="137" t="s">
        <v>554</v>
      </c>
      <c r="B368" s="137"/>
      <c r="C368" s="137"/>
      <c r="D368" s="137"/>
      <c r="E368" s="137"/>
      <c r="F368" s="137"/>
      <c r="G368" s="137"/>
      <c r="H368" s="137"/>
      <c r="I368" s="137"/>
      <c r="J368" s="137"/>
      <c r="K368" s="137"/>
      <c r="L368" s="137"/>
    </row>
    <row r="369" spans="1:12" ht="15.75" x14ac:dyDescent="0.25">
      <c r="A369" s="137" t="s">
        <v>555</v>
      </c>
      <c r="B369" s="137"/>
      <c r="C369" s="137"/>
      <c r="D369" s="137"/>
      <c r="E369" s="137"/>
      <c r="F369" s="137"/>
      <c r="G369" s="137"/>
      <c r="H369" s="137"/>
      <c r="I369" s="137"/>
      <c r="J369" s="137"/>
      <c r="K369" s="137"/>
      <c r="L369" s="137"/>
    </row>
    <row r="370" spans="1:12" ht="15.75" x14ac:dyDescent="0.25">
      <c r="A370" s="137" t="s">
        <v>556</v>
      </c>
      <c r="B370" s="137"/>
      <c r="C370" s="137"/>
      <c r="D370" s="137"/>
      <c r="E370" s="137"/>
      <c r="F370" s="137"/>
      <c r="G370" s="137"/>
      <c r="H370" s="137"/>
      <c r="I370" s="137"/>
      <c r="J370" s="137"/>
      <c r="K370" s="137"/>
      <c r="L370" s="137"/>
    </row>
    <row r="371" spans="1:12" ht="15.75" x14ac:dyDescent="0.25">
      <c r="A371" s="138" t="s">
        <v>1088</v>
      </c>
      <c r="B371" s="139"/>
      <c r="C371" s="139"/>
      <c r="D371" s="139"/>
      <c r="E371" s="140"/>
      <c r="F371" s="82">
        <f>F372+F373+F374+F375+F376+F377+F378+F379+F380+F381+F382+F383+F384+F385</f>
        <v>0</v>
      </c>
      <c r="G371" s="82">
        <f>G378+G381+G382+G385</f>
        <v>0</v>
      </c>
      <c r="H371" s="82">
        <f>H372+H373+H374+H375+H376+H377+H378+H379+H380+H381+H382+H383+H384</f>
        <v>0</v>
      </c>
      <c r="I371" s="82">
        <f>I378+I381+I382</f>
        <v>0</v>
      </c>
      <c r="J371" s="99"/>
      <c r="K371" s="99"/>
      <c r="L371" s="99"/>
    </row>
    <row r="372" spans="1:12" ht="110.25" x14ac:dyDescent="0.25">
      <c r="A372" s="89" t="s">
        <v>993</v>
      </c>
      <c r="B372" s="59" t="s">
        <v>557</v>
      </c>
      <c r="C372" s="59" t="s">
        <v>1241</v>
      </c>
      <c r="D372" s="59" t="s">
        <v>9</v>
      </c>
      <c r="E372" s="59">
        <v>5</v>
      </c>
      <c r="F372" s="60"/>
      <c r="G372" s="61"/>
      <c r="H372" s="60"/>
      <c r="I372" s="61"/>
      <c r="J372" s="59"/>
      <c r="K372" s="59"/>
      <c r="L372" s="59" t="s">
        <v>1242</v>
      </c>
    </row>
    <row r="373" spans="1:12" ht="47.25" x14ac:dyDescent="0.25">
      <c r="A373" s="89" t="s">
        <v>994</v>
      </c>
      <c r="B373" s="59" t="s">
        <v>559</v>
      </c>
      <c r="C373" s="59" t="s">
        <v>1243</v>
      </c>
      <c r="D373" s="59" t="s">
        <v>9</v>
      </c>
      <c r="E373" s="59">
        <v>5</v>
      </c>
      <c r="F373" s="60"/>
      <c r="G373" s="61"/>
      <c r="H373" s="60"/>
      <c r="I373" s="61"/>
      <c r="J373" s="59"/>
      <c r="K373" s="59"/>
      <c r="L373" s="59" t="s">
        <v>1244</v>
      </c>
    </row>
    <row r="374" spans="1:12" ht="47.25" x14ac:dyDescent="0.25">
      <c r="A374" s="89" t="s">
        <v>995</v>
      </c>
      <c r="B374" s="59" t="s">
        <v>560</v>
      </c>
      <c r="C374" s="59" t="s">
        <v>561</v>
      </c>
      <c r="D374" s="59" t="s">
        <v>9</v>
      </c>
      <c r="E374" s="59">
        <v>5</v>
      </c>
      <c r="F374" s="60"/>
      <c r="G374" s="61"/>
      <c r="H374" s="60"/>
      <c r="I374" s="61"/>
      <c r="J374" s="59"/>
      <c r="K374" s="59"/>
      <c r="L374" s="59" t="s">
        <v>558</v>
      </c>
    </row>
    <row r="375" spans="1:12" ht="110.25" x14ac:dyDescent="0.25">
      <c r="A375" s="89" t="s">
        <v>996</v>
      </c>
      <c r="B375" s="59" t="s">
        <v>562</v>
      </c>
      <c r="C375" s="59" t="s">
        <v>1245</v>
      </c>
      <c r="D375" s="59" t="s">
        <v>9</v>
      </c>
      <c r="E375" s="59">
        <v>5</v>
      </c>
      <c r="F375" s="60"/>
      <c r="G375" s="61"/>
      <c r="H375" s="60"/>
      <c r="I375" s="61"/>
      <c r="J375" s="59"/>
      <c r="K375" s="59"/>
      <c r="L375" s="59" t="s">
        <v>377</v>
      </c>
    </row>
    <row r="376" spans="1:12" ht="141.75" x14ac:dyDescent="0.25">
      <c r="A376" s="89" t="s">
        <v>997</v>
      </c>
      <c r="B376" s="59" t="s">
        <v>563</v>
      </c>
      <c r="C376" s="59" t="s">
        <v>564</v>
      </c>
      <c r="D376" s="59" t="s">
        <v>42</v>
      </c>
      <c r="E376" s="59">
        <v>5</v>
      </c>
      <c r="F376" s="60"/>
      <c r="G376" s="61"/>
      <c r="H376" s="60"/>
      <c r="I376" s="61"/>
      <c r="J376" s="59"/>
      <c r="K376" s="59"/>
      <c r="L376" s="59"/>
    </row>
    <row r="377" spans="1:12" ht="63" x14ac:dyDescent="0.25">
      <c r="A377" s="89" t="s">
        <v>998</v>
      </c>
      <c r="B377" s="59" t="s">
        <v>645</v>
      </c>
      <c r="C377" s="59" t="s">
        <v>565</v>
      </c>
      <c r="D377" s="59" t="s">
        <v>9</v>
      </c>
      <c r="E377" s="59">
        <v>5</v>
      </c>
      <c r="F377" s="60"/>
      <c r="G377" s="61"/>
      <c r="H377" s="60"/>
      <c r="I377" s="61"/>
      <c r="J377" s="59"/>
      <c r="K377" s="59"/>
      <c r="L377" s="59"/>
    </row>
    <row r="378" spans="1:12" ht="78.75" x14ac:dyDescent="0.25">
      <c r="A378" s="89" t="s">
        <v>999</v>
      </c>
      <c r="B378" s="59" t="s">
        <v>646</v>
      </c>
      <c r="C378" s="59" t="s">
        <v>566</v>
      </c>
      <c r="D378" s="59" t="s">
        <v>383</v>
      </c>
      <c r="E378" s="59">
        <v>5</v>
      </c>
      <c r="F378" s="60"/>
      <c r="G378" s="60"/>
      <c r="H378" s="60"/>
      <c r="I378" s="60"/>
      <c r="J378" s="59" t="s">
        <v>94</v>
      </c>
      <c r="K378" s="59" t="s">
        <v>373</v>
      </c>
      <c r="L378" s="59"/>
    </row>
    <row r="379" spans="1:12" ht="47.25" x14ac:dyDescent="0.25">
      <c r="A379" s="89" t="s">
        <v>1000</v>
      </c>
      <c r="B379" s="59" t="s">
        <v>567</v>
      </c>
      <c r="C379" s="59" t="s">
        <v>1246</v>
      </c>
      <c r="D379" s="59" t="s">
        <v>9</v>
      </c>
      <c r="E379" s="59">
        <v>5</v>
      </c>
      <c r="F379" s="60"/>
      <c r="G379" s="61"/>
      <c r="H379" s="60"/>
      <c r="I379" s="61"/>
      <c r="J379" s="59"/>
      <c r="K379" s="59"/>
      <c r="L379" s="59"/>
    </row>
    <row r="380" spans="1:12" ht="126" x14ac:dyDescent="0.25">
      <c r="A380" s="89" t="s">
        <v>1001</v>
      </c>
      <c r="B380" s="59" t="s">
        <v>568</v>
      </c>
      <c r="C380" s="59" t="s">
        <v>569</v>
      </c>
      <c r="D380" s="59" t="s">
        <v>9</v>
      </c>
      <c r="E380" s="59">
        <v>5</v>
      </c>
      <c r="F380" s="60"/>
      <c r="G380" s="61"/>
      <c r="H380" s="60"/>
      <c r="I380" s="61"/>
      <c r="J380" s="59"/>
      <c r="K380" s="59"/>
      <c r="L380" s="59"/>
    </row>
    <row r="381" spans="1:12" ht="126" x14ac:dyDescent="0.25">
      <c r="A381" s="89" t="s">
        <v>1002</v>
      </c>
      <c r="B381" s="59" t="s">
        <v>570</v>
      </c>
      <c r="C381" s="59" t="s">
        <v>1462</v>
      </c>
      <c r="D381" s="59" t="s">
        <v>684</v>
      </c>
      <c r="E381" s="59">
        <v>5</v>
      </c>
      <c r="F381" s="60"/>
      <c r="G381" s="60"/>
      <c r="H381" s="60"/>
      <c r="I381" s="60"/>
      <c r="J381" s="59" t="s">
        <v>39</v>
      </c>
      <c r="K381" s="59" t="s">
        <v>571</v>
      </c>
      <c r="L381" s="59"/>
    </row>
    <row r="382" spans="1:12" ht="63" x14ac:dyDescent="0.25">
      <c r="A382" s="89" t="s">
        <v>1003</v>
      </c>
      <c r="B382" s="59" t="s">
        <v>572</v>
      </c>
      <c r="C382" s="59" t="s">
        <v>1463</v>
      </c>
      <c r="D382" s="59" t="s">
        <v>14</v>
      </c>
      <c r="E382" s="59">
        <v>8</v>
      </c>
      <c r="F382" s="60"/>
      <c r="G382" s="60"/>
      <c r="H382" s="60"/>
      <c r="I382" s="60"/>
      <c r="J382" s="59" t="s">
        <v>128</v>
      </c>
      <c r="K382" s="59" t="s">
        <v>573</v>
      </c>
      <c r="L382" s="59" t="s">
        <v>1004</v>
      </c>
    </row>
    <row r="383" spans="1:12" ht="157.5" x14ac:dyDescent="0.25">
      <c r="A383" s="89" t="s">
        <v>1005</v>
      </c>
      <c r="B383" s="59" t="s">
        <v>574</v>
      </c>
      <c r="C383" s="59" t="s">
        <v>1464</v>
      </c>
      <c r="D383" s="59" t="s">
        <v>9</v>
      </c>
      <c r="E383" s="59">
        <v>5</v>
      </c>
      <c r="F383" s="60"/>
      <c r="G383" s="61"/>
      <c r="H383" s="60"/>
      <c r="I383" s="61"/>
      <c r="J383" s="59"/>
      <c r="K383" s="59"/>
      <c r="L383" s="59"/>
    </row>
    <row r="384" spans="1:12" ht="252" x14ac:dyDescent="0.25">
      <c r="A384" s="89" t="s">
        <v>1006</v>
      </c>
      <c r="B384" s="59" t="s">
        <v>575</v>
      </c>
      <c r="C384" s="59" t="s">
        <v>576</v>
      </c>
      <c r="D384" s="59" t="s">
        <v>9</v>
      </c>
      <c r="E384" s="59">
        <v>5</v>
      </c>
      <c r="F384" s="60"/>
      <c r="G384" s="61"/>
      <c r="H384" s="60"/>
      <c r="I384" s="61"/>
      <c r="J384" s="59"/>
      <c r="K384" s="59"/>
      <c r="L384" s="59"/>
    </row>
    <row r="385" spans="1:12" ht="31.5" x14ac:dyDescent="0.25">
      <c r="A385" s="89" t="s">
        <v>577</v>
      </c>
      <c r="B385" s="59" t="s">
        <v>578</v>
      </c>
      <c r="C385" s="59"/>
      <c r="D385" s="59" t="s">
        <v>1247</v>
      </c>
      <c r="E385" s="59">
        <v>5</v>
      </c>
      <c r="F385" s="60"/>
      <c r="G385" s="60"/>
      <c r="H385" s="61"/>
      <c r="I385" s="61"/>
      <c r="J385" s="59"/>
      <c r="K385" s="59"/>
      <c r="L385" s="59"/>
    </row>
    <row r="386" spans="1:12" ht="15.75" x14ac:dyDescent="0.25">
      <c r="A386" s="137" t="s">
        <v>579</v>
      </c>
      <c r="B386" s="137"/>
      <c r="C386" s="137"/>
      <c r="D386" s="137"/>
      <c r="E386" s="137"/>
      <c r="F386" s="137"/>
      <c r="G386" s="137"/>
      <c r="H386" s="137"/>
      <c r="I386" s="137"/>
      <c r="J386" s="137"/>
      <c r="K386" s="137"/>
      <c r="L386" s="137"/>
    </row>
    <row r="387" spans="1:12" ht="15.75" x14ac:dyDescent="0.25">
      <c r="A387" s="138" t="s">
        <v>580</v>
      </c>
      <c r="B387" s="139"/>
      <c r="C387" s="139"/>
      <c r="D387" s="139"/>
      <c r="E387" s="140"/>
      <c r="F387" s="77"/>
      <c r="G387" s="77"/>
      <c r="H387" s="77"/>
      <c r="I387" s="77"/>
      <c r="J387" s="73"/>
      <c r="K387" s="73"/>
      <c r="L387" s="73"/>
    </row>
    <row r="388" spans="1:12" ht="15.75" x14ac:dyDescent="0.25">
      <c r="A388" s="138" t="s">
        <v>1089</v>
      </c>
      <c r="B388" s="139"/>
      <c r="C388" s="139"/>
      <c r="D388" s="139"/>
      <c r="E388" s="140"/>
      <c r="F388" s="82">
        <f>F389+F390+F391+F392+F393+F394+F395+F396+F397+F398+F399+F400+F401+F402+F403+F404+F405+F406</f>
        <v>0</v>
      </c>
      <c r="G388" s="82">
        <f>G398+G399+G400+G401+G406</f>
        <v>0</v>
      </c>
      <c r="H388" s="82">
        <f>H389+H390+H392+H393+H394+H395+H396+H397+H398+H399+H400+H401+H402+H403</f>
        <v>0</v>
      </c>
      <c r="I388" s="82">
        <f>I398+I399+I400+I401</f>
        <v>0</v>
      </c>
      <c r="J388" s="99"/>
      <c r="K388" s="99"/>
      <c r="L388" s="99"/>
    </row>
    <row r="389" spans="1:12" ht="63" x14ac:dyDescent="0.25">
      <c r="A389" s="89" t="s">
        <v>1007</v>
      </c>
      <c r="B389" s="59" t="s">
        <v>647</v>
      </c>
      <c r="C389" s="59" t="s">
        <v>1008</v>
      </c>
      <c r="D389" s="59" t="s">
        <v>9</v>
      </c>
      <c r="E389" s="59">
        <v>7</v>
      </c>
      <c r="F389" s="60"/>
      <c r="G389" s="61"/>
      <c r="H389" s="60"/>
      <c r="I389" s="61"/>
      <c r="J389" s="59"/>
      <c r="K389" s="59"/>
      <c r="L389" s="59" t="s">
        <v>581</v>
      </c>
    </row>
    <row r="390" spans="1:12" ht="141.75" x14ac:dyDescent="0.25">
      <c r="A390" s="89" t="s">
        <v>1009</v>
      </c>
      <c r="B390" s="59" t="s">
        <v>582</v>
      </c>
      <c r="C390" s="59" t="s">
        <v>1248</v>
      </c>
      <c r="D390" s="59" t="s">
        <v>9</v>
      </c>
      <c r="E390" s="59">
        <v>7</v>
      </c>
      <c r="F390" s="60"/>
      <c r="G390" s="61"/>
      <c r="H390" s="60"/>
      <c r="I390" s="61"/>
      <c r="J390" s="59"/>
      <c r="K390" s="59"/>
      <c r="L390" s="59" t="s">
        <v>583</v>
      </c>
    </row>
    <row r="391" spans="1:12" ht="94.5" x14ac:dyDescent="0.25">
      <c r="A391" s="89" t="s">
        <v>584</v>
      </c>
      <c r="B391" s="59" t="s">
        <v>585</v>
      </c>
      <c r="C391" s="59" t="s">
        <v>586</v>
      </c>
      <c r="D391" s="59" t="s">
        <v>9</v>
      </c>
      <c r="E391" s="59">
        <v>7</v>
      </c>
      <c r="F391" s="60"/>
      <c r="G391" s="61"/>
      <c r="H391" s="61"/>
      <c r="I391" s="61"/>
      <c r="J391" s="59"/>
      <c r="K391" s="59"/>
      <c r="L391" s="59" t="s">
        <v>1249</v>
      </c>
    </row>
    <row r="392" spans="1:12" ht="47.25" x14ac:dyDescent="0.25">
      <c r="A392" s="89" t="s">
        <v>1010</v>
      </c>
      <c r="B392" s="59" t="s">
        <v>587</v>
      </c>
      <c r="C392" s="59"/>
      <c r="D392" s="59" t="s">
        <v>9</v>
      </c>
      <c r="E392" s="59">
        <v>7</v>
      </c>
      <c r="F392" s="60"/>
      <c r="G392" s="61"/>
      <c r="H392" s="60"/>
      <c r="I392" s="61"/>
      <c r="J392" s="59"/>
      <c r="K392" s="59"/>
      <c r="L392" s="59" t="s">
        <v>588</v>
      </c>
    </row>
    <row r="393" spans="1:12" ht="78.75" x14ac:dyDescent="0.25">
      <c r="A393" s="89" t="s">
        <v>1011</v>
      </c>
      <c r="B393" s="59" t="s">
        <v>589</v>
      </c>
      <c r="C393" s="59"/>
      <c r="D393" s="59" t="s">
        <v>9</v>
      </c>
      <c r="E393" s="59">
        <v>7</v>
      </c>
      <c r="F393" s="60"/>
      <c r="G393" s="61"/>
      <c r="H393" s="60"/>
      <c r="I393" s="61"/>
      <c r="J393" s="59"/>
      <c r="K393" s="59"/>
      <c r="L393" s="59" t="s">
        <v>590</v>
      </c>
    </row>
    <row r="394" spans="1:12" ht="78.75" x14ac:dyDescent="0.25">
      <c r="A394" s="89" t="s">
        <v>1012</v>
      </c>
      <c r="B394" s="59" t="s">
        <v>591</v>
      </c>
      <c r="C394" s="59" t="s">
        <v>592</v>
      </c>
      <c r="D394" s="59" t="s">
        <v>9</v>
      </c>
      <c r="E394" s="59">
        <v>7</v>
      </c>
      <c r="F394" s="60"/>
      <c r="G394" s="61"/>
      <c r="H394" s="60"/>
      <c r="I394" s="61"/>
      <c r="J394" s="59"/>
      <c r="K394" s="59"/>
      <c r="L394" s="59" t="s">
        <v>1250</v>
      </c>
    </row>
    <row r="395" spans="1:12" ht="94.5" x14ac:dyDescent="0.25">
      <c r="A395" s="89" t="s">
        <v>1013</v>
      </c>
      <c r="B395" s="59" t="s">
        <v>648</v>
      </c>
      <c r="C395" s="59" t="s">
        <v>593</v>
      </c>
      <c r="D395" s="59" t="s">
        <v>9</v>
      </c>
      <c r="E395" s="59">
        <v>7</v>
      </c>
      <c r="F395" s="60"/>
      <c r="G395" s="61"/>
      <c r="H395" s="60"/>
      <c r="I395" s="61"/>
      <c r="J395" s="59"/>
      <c r="K395" s="59"/>
      <c r="L395" s="59" t="s">
        <v>1251</v>
      </c>
    </row>
    <row r="396" spans="1:12" ht="78.75" x14ac:dyDescent="0.25">
      <c r="A396" s="89" t="s">
        <v>1014</v>
      </c>
      <c r="B396" s="59" t="s">
        <v>594</v>
      </c>
      <c r="C396" s="59" t="s">
        <v>595</v>
      </c>
      <c r="D396" s="59" t="s">
        <v>9</v>
      </c>
      <c r="E396" s="59">
        <v>7</v>
      </c>
      <c r="F396" s="60"/>
      <c r="G396" s="61"/>
      <c r="H396" s="60"/>
      <c r="I396" s="61"/>
      <c r="J396" s="59"/>
      <c r="K396" s="59"/>
      <c r="L396" s="59" t="s">
        <v>1252</v>
      </c>
    </row>
    <row r="397" spans="1:12" ht="204.75" x14ac:dyDescent="0.25">
      <c r="A397" s="89" t="s">
        <v>1015</v>
      </c>
      <c r="B397" s="59" t="s">
        <v>649</v>
      </c>
      <c r="C397" s="59" t="s">
        <v>596</v>
      </c>
      <c r="D397" s="59" t="s">
        <v>9</v>
      </c>
      <c r="E397" s="59">
        <v>7</v>
      </c>
      <c r="F397" s="60"/>
      <c r="G397" s="61"/>
      <c r="H397" s="60"/>
      <c r="I397" s="61"/>
      <c r="J397" s="59"/>
      <c r="K397" s="59"/>
      <c r="L397" s="59" t="s">
        <v>1253</v>
      </c>
    </row>
    <row r="398" spans="1:12" ht="47.25" x14ac:dyDescent="0.25">
      <c r="A398" s="89" t="s">
        <v>1016</v>
      </c>
      <c r="B398" s="59" t="s">
        <v>597</v>
      </c>
      <c r="C398" s="59" t="s">
        <v>1254</v>
      </c>
      <c r="D398" s="59" t="s">
        <v>684</v>
      </c>
      <c r="E398" s="59">
        <v>7</v>
      </c>
      <c r="F398" s="60"/>
      <c r="G398" s="60"/>
      <c r="H398" s="60"/>
      <c r="I398" s="60"/>
      <c r="J398" s="59" t="s">
        <v>94</v>
      </c>
      <c r="K398" s="59" t="s">
        <v>144</v>
      </c>
      <c r="L398" s="59" t="s">
        <v>598</v>
      </c>
    </row>
    <row r="399" spans="1:12" ht="47.25" x14ac:dyDescent="0.25">
      <c r="A399" s="89" t="s">
        <v>1017</v>
      </c>
      <c r="B399" s="59" t="s">
        <v>599</v>
      </c>
      <c r="C399" s="59" t="s">
        <v>1255</v>
      </c>
      <c r="D399" s="59" t="s">
        <v>35</v>
      </c>
      <c r="E399" s="59">
        <v>7</v>
      </c>
      <c r="F399" s="60"/>
      <c r="G399" s="60"/>
      <c r="H399" s="60"/>
      <c r="I399" s="60"/>
      <c r="J399" s="59" t="s">
        <v>94</v>
      </c>
      <c r="K399" s="59" t="s">
        <v>144</v>
      </c>
      <c r="L399" s="59" t="s">
        <v>600</v>
      </c>
    </row>
    <row r="400" spans="1:12" ht="47.25" x14ac:dyDescent="0.25">
      <c r="A400" s="89" t="s">
        <v>1018</v>
      </c>
      <c r="B400" s="59" t="s">
        <v>601</v>
      </c>
      <c r="C400" s="59" t="s">
        <v>1465</v>
      </c>
      <c r="D400" s="59" t="s">
        <v>35</v>
      </c>
      <c r="E400" s="59">
        <v>7</v>
      </c>
      <c r="F400" s="60"/>
      <c r="G400" s="60"/>
      <c r="H400" s="60"/>
      <c r="I400" s="60"/>
      <c r="J400" s="59" t="s">
        <v>94</v>
      </c>
      <c r="K400" s="59" t="s">
        <v>144</v>
      </c>
      <c r="L400" s="59" t="s">
        <v>602</v>
      </c>
    </row>
    <row r="401" spans="1:12" ht="47.25" x14ac:dyDescent="0.25">
      <c r="A401" s="89" t="s">
        <v>1019</v>
      </c>
      <c r="B401" s="59" t="s">
        <v>603</v>
      </c>
      <c r="C401" s="59" t="s">
        <v>1466</v>
      </c>
      <c r="D401" s="59" t="s">
        <v>35</v>
      </c>
      <c r="E401" s="59">
        <v>7</v>
      </c>
      <c r="F401" s="60"/>
      <c r="G401" s="60"/>
      <c r="H401" s="60"/>
      <c r="I401" s="60"/>
      <c r="J401" s="59" t="s">
        <v>67</v>
      </c>
      <c r="K401" s="59" t="s">
        <v>144</v>
      </c>
      <c r="L401" s="59" t="s">
        <v>604</v>
      </c>
    </row>
    <row r="402" spans="1:12" ht="47.25" x14ac:dyDescent="0.25">
      <c r="A402" s="89" t="s">
        <v>1020</v>
      </c>
      <c r="B402" s="59" t="s">
        <v>605</v>
      </c>
      <c r="C402" s="59" t="s">
        <v>606</v>
      </c>
      <c r="D402" s="59" t="s">
        <v>9</v>
      </c>
      <c r="E402" s="59">
        <v>7</v>
      </c>
      <c r="F402" s="60"/>
      <c r="G402" s="61"/>
      <c r="H402" s="60"/>
      <c r="I402" s="61"/>
      <c r="J402" s="59"/>
      <c r="K402" s="59"/>
      <c r="L402" s="59" t="s">
        <v>607</v>
      </c>
    </row>
    <row r="403" spans="1:12" ht="157.5" x14ac:dyDescent="0.25">
      <c r="A403" s="89" t="s">
        <v>1021</v>
      </c>
      <c r="B403" s="59" t="s">
        <v>608</v>
      </c>
      <c r="C403" s="59" t="s">
        <v>1022</v>
      </c>
      <c r="D403" s="59" t="s">
        <v>9</v>
      </c>
      <c r="E403" s="59">
        <v>7</v>
      </c>
      <c r="F403" s="60"/>
      <c r="G403" s="61"/>
      <c r="H403" s="60"/>
      <c r="I403" s="61"/>
      <c r="J403" s="59"/>
      <c r="K403" s="59"/>
      <c r="L403" s="59"/>
    </row>
    <row r="404" spans="1:12" ht="63" x14ac:dyDescent="0.25">
      <c r="A404" s="92" t="s">
        <v>609</v>
      </c>
      <c r="B404" s="107" t="s">
        <v>610</v>
      </c>
      <c r="C404" s="107" t="s">
        <v>650</v>
      </c>
      <c r="D404" s="107" t="s">
        <v>9</v>
      </c>
      <c r="E404" s="107">
        <v>7</v>
      </c>
      <c r="F404" s="191"/>
      <c r="G404" s="70"/>
      <c r="H404" s="61"/>
      <c r="I404" s="61"/>
      <c r="J404" s="59"/>
      <c r="K404" s="59"/>
      <c r="L404" s="59" t="s">
        <v>1256</v>
      </c>
    </row>
    <row r="405" spans="1:12" ht="63" x14ac:dyDescent="0.25">
      <c r="A405" s="89" t="s">
        <v>611</v>
      </c>
      <c r="B405" s="71" t="s">
        <v>1060</v>
      </c>
      <c r="C405" s="59" t="s">
        <v>1061</v>
      </c>
      <c r="D405" s="59" t="s">
        <v>9</v>
      </c>
      <c r="E405" s="192">
        <v>7</v>
      </c>
      <c r="F405" s="60"/>
      <c r="G405" s="61"/>
      <c r="H405" s="61"/>
      <c r="I405" s="61"/>
      <c r="J405" s="59"/>
      <c r="K405" s="59"/>
      <c r="L405" s="59"/>
    </row>
    <row r="406" spans="1:12" ht="31.5" x14ac:dyDescent="0.25">
      <c r="A406" s="89" t="s">
        <v>1062</v>
      </c>
      <c r="B406" s="59" t="s">
        <v>612</v>
      </c>
      <c r="C406" s="59"/>
      <c r="D406" s="59" t="s">
        <v>1257</v>
      </c>
      <c r="E406" s="59">
        <v>7</v>
      </c>
      <c r="F406" s="60"/>
      <c r="G406" s="60"/>
      <c r="H406" s="61"/>
      <c r="I406" s="61"/>
      <c r="J406" s="59"/>
      <c r="K406" s="59"/>
      <c r="L406" s="59"/>
    </row>
  </sheetData>
  <autoFilter ref="A10:L406"/>
  <mergeCells count="50">
    <mergeCell ref="A370:L370"/>
    <mergeCell ref="A371:E371"/>
    <mergeCell ref="A386:L386"/>
    <mergeCell ref="A387:E387"/>
    <mergeCell ref="A388:E388"/>
    <mergeCell ref="A13:E13"/>
    <mergeCell ref="A14:L14"/>
    <mergeCell ref="A369:L369"/>
    <mergeCell ref="A52:L52"/>
    <mergeCell ref="A53:E53"/>
    <mergeCell ref="A170:E170"/>
    <mergeCell ref="A171:E171"/>
    <mergeCell ref="A201:L201"/>
    <mergeCell ref="A202:E202"/>
    <mergeCell ref="A226:E226"/>
    <mergeCell ref="A227:E227"/>
    <mergeCell ref="A298:E298"/>
    <mergeCell ref="A299:E299"/>
    <mergeCell ref="A368:L368"/>
    <mergeCell ref="J8:J9"/>
    <mergeCell ref="K8:K9"/>
    <mergeCell ref="L8:L9"/>
    <mergeCell ref="A11:E11"/>
    <mergeCell ref="A12:L12"/>
    <mergeCell ref="C8:C9"/>
    <mergeCell ref="D8:D9"/>
    <mergeCell ref="E8:E9"/>
    <mergeCell ref="F8:G8"/>
    <mergeCell ref="H8:I8"/>
    <mergeCell ref="A1:L1"/>
    <mergeCell ref="A2:L2"/>
    <mergeCell ref="A3:L3"/>
    <mergeCell ref="A4:L4"/>
    <mergeCell ref="A5:L5"/>
    <mergeCell ref="A6:L6"/>
    <mergeCell ref="A44:A45"/>
    <mergeCell ref="B44:B45"/>
    <mergeCell ref="C44:C45"/>
    <mergeCell ref="D44:D45"/>
    <mergeCell ref="E44:E45"/>
    <mergeCell ref="F44:F45"/>
    <mergeCell ref="G44:G45"/>
    <mergeCell ref="H44:H45"/>
    <mergeCell ref="J44:J45"/>
    <mergeCell ref="K44:K45"/>
    <mergeCell ref="I44:I45"/>
    <mergeCell ref="A15:E15"/>
    <mergeCell ref="A7:L7"/>
    <mergeCell ref="A8:A9"/>
    <mergeCell ref="B8:B9"/>
  </mergeCells>
  <hyperlinks>
    <hyperlink ref="L333" location="P2494" display="P2494"/>
    <hyperlink ref="L58" r:id="rId1" display="consultantplus://offline/ref=9B469E6EAF3640185F494BEB6FB64B9E1AC4D669664D2DF0743C5C0A36BF86526A46744D030Dt8FFH"/>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topLeftCell="A13" workbookViewId="0">
      <selection activeCell="C37" sqref="C37"/>
    </sheetView>
  </sheetViews>
  <sheetFormatPr defaultRowHeight="15" x14ac:dyDescent="0.25"/>
  <cols>
    <col min="3" max="3" width="53.140625" customWidth="1"/>
    <col min="5" max="5" width="16.28515625" customWidth="1"/>
    <col min="6" max="7" width="9.28515625" bestFit="1" customWidth="1"/>
    <col min="8" max="9" width="9.28515625" customWidth="1"/>
    <col min="10" max="10" width="11.140625" bestFit="1" customWidth="1"/>
  </cols>
  <sheetData>
    <row r="1" spans="1:10" ht="49.5" customHeight="1" x14ac:dyDescent="0.25">
      <c r="A1" s="162" t="s">
        <v>1112</v>
      </c>
      <c r="B1" s="162"/>
      <c r="C1" s="162"/>
      <c r="D1" s="162"/>
      <c r="E1" s="162"/>
      <c r="F1" s="162"/>
      <c r="G1" s="162"/>
      <c r="H1" s="162"/>
      <c r="I1" s="162"/>
      <c r="J1" s="162"/>
    </row>
    <row r="2" spans="1:10" ht="15.75" x14ac:dyDescent="0.25">
      <c r="A2" s="162"/>
      <c r="B2" s="162"/>
      <c r="C2" s="162"/>
      <c r="D2" s="162"/>
      <c r="E2" s="162"/>
      <c r="F2" s="162"/>
      <c r="G2" s="162"/>
      <c r="H2" s="162"/>
      <c r="I2" s="162"/>
      <c r="J2" s="162"/>
    </row>
    <row r="3" spans="1:10" ht="15.75" x14ac:dyDescent="0.25">
      <c r="A3" s="163"/>
      <c r="B3" s="164"/>
      <c r="C3" s="164"/>
      <c r="D3" s="164"/>
      <c r="E3" s="164"/>
      <c r="F3" s="164"/>
      <c r="G3" s="164"/>
      <c r="H3" s="164"/>
      <c r="I3" s="164"/>
      <c r="J3" s="164"/>
    </row>
    <row r="4" spans="1:10" x14ac:dyDescent="0.25">
      <c r="A4" s="165" t="s">
        <v>1097</v>
      </c>
      <c r="B4" s="165"/>
      <c r="C4" s="165"/>
      <c r="D4" s="165"/>
      <c r="E4" s="165"/>
      <c r="F4" s="165"/>
      <c r="G4" s="165"/>
      <c r="H4" s="165"/>
      <c r="I4" s="165"/>
      <c r="J4" s="165"/>
    </row>
    <row r="5" spans="1:10" x14ac:dyDescent="0.25">
      <c r="A5" s="166"/>
      <c r="B5" s="166"/>
      <c r="C5" s="166"/>
      <c r="D5" s="166"/>
      <c r="E5" s="166"/>
      <c r="F5" s="166"/>
      <c r="G5" s="167"/>
      <c r="H5" s="167"/>
      <c r="I5" s="167"/>
      <c r="J5" s="166"/>
    </row>
    <row r="6" spans="1:10" x14ac:dyDescent="0.25">
      <c r="A6" s="158" t="s">
        <v>1098</v>
      </c>
      <c r="B6" s="158" t="s">
        <v>1099</v>
      </c>
      <c r="C6" s="158" t="s">
        <v>1100</v>
      </c>
      <c r="D6" s="160" t="s">
        <v>5</v>
      </c>
      <c r="E6" s="158" t="s">
        <v>1101</v>
      </c>
      <c r="F6" s="153" t="s">
        <v>1102</v>
      </c>
      <c r="G6" s="155" t="s">
        <v>1103</v>
      </c>
      <c r="H6" s="158" t="s">
        <v>1258</v>
      </c>
      <c r="I6" s="158" t="s">
        <v>1259</v>
      </c>
      <c r="J6" s="156" t="s">
        <v>1104</v>
      </c>
    </row>
    <row r="7" spans="1:10" x14ac:dyDescent="0.25">
      <c r="A7" s="159"/>
      <c r="B7" s="159"/>
      <c r="C7" s="159"/>
      <c r="D7" s="161"/>
      <c r="E7" s="159"/>
      <c r="F7" s="154"/>
      <c r="G7" s="155"/>
      <c r="H7" s="159"/>
      <c r="I7" s="159"/>
      <c r="J7" s="157"/>
    </row>
    <row r="8" spans="1:10" ht="15.75" thickBot="1" x14ac:dyDescent="0.3">
      <c r="A8" s="3">
        <v>1</v>
      </c>
      <c r="B8" s="3">
        <v>2</v>
      </c>
      <c r="C8" s="3">
        <v>3</v>
      </c>
      <c r="D8" s="4">
        <v>4</v>
      </c>
      <c r="E8" s="3">
        <v>5</v>
      </c>
      <c r="F8" s="3">
        <v>6</v>
      </c>
      <c r="G8" s="5">
        <v>7</v>
      </c>
      <c r="H8" s="6">
        <v>8</v>
      </c>
      <c r="I8" s="6">
        <v>9</v>
      </c>
      <c r="J8" s="6">
        <v>10</v>
      </c>
    </row>
    <row r="9" spans="1:10" ht="15.75" x14ac:dyDescent="0.25">
      <c r="A9" s="250" t="s">
        <v>1105</v>
      </c>
      <c r="B9" s="250"/>
      <c r="C9" s="250"/>
      <c r="D9" s="250"/>
      <c r="E9" s="250"/>
      <c r="F9" s="246">
        <f>F11+F30+F50</f>
        <v>0</v>
      </c>
      <c r="G9" s="240">
        <f>G11+G30+G50</f>
        <v>0</v>
      </c>
      <c r="H9" s="241"/>
      <c r="I9" s="241"/>
      <c r="J9" s="242" t="b">
        <f>F9+G9=F11+G11+F30+G30+F50+G50</f>
        <v>1</v>
      </c>
    </row>
    <row r="10" spans="1:10" ht="24" customHeight="1" x14ac:dyDescent="0.25">
      <c r="A10" s="258" t="s">
        <v>8</v>
      </c>
      <c r="B10" s="258"/>
      <c r="C10" s="258"/>
      <c r="D10" s="258"/>
      <c r="E10" s="258"/>
      <c r="F10" s="247"/>
      <c r="G10" s="245"/>
      <c r="H10" s="245"/>
      <c r="I10" s="245"/>
      <c r="J10" s="245"/>
    </row>
    <row r="11" spans="1:10" ht="31.5" customHeight="1" x14ac:dyDescent="0.25">
      <c r="A11" s="26"/>
      <c r="B11" s="32" t="s">
        <v>676</v>
      </c>
      <c r="C11" s="30" t="s">
        <v>80</v>
      </c>
      <c r="D11" s="229" t="s">
        <v>1106</v>
      </c>
      <c r="E11" s="251"/>
      <c r="F11" s="248">
        <f>F12+F13+F14+F15+F16+F17+F18+F19+F20+F21+F22+F23+F24+F25+F26+F27+F28</f>
        <v>0</v>
      </c>
      <c r="G11" s="243">
        <f>G12+G13+G14+G15+G16+G17+G18+G19+G20+G21+G22+G23+G24+G25+G26+G27+G28</f>
        <v>0</v>
      </c>
      <c r="H11" s="243"/>
      <c r="I11" s="243"/>
      <c r="J11" s="235" t="b">
        <f>F11+G11='ОК Отчет'!F51+'ОК Отчет'!G51</f>
        <v>1</v>
      </c>
    </row>
    <row r="12" spans="1:10" x14ac:dyDescent="0.25">
      <c r="A12" s="11"/>
      <c r="B12" s="11"/>
      <c r="C12" s="12"/>
      <c r="D12" s="11"/>
      <c r="E12" s="11"/>
      <c r="F12" s="249"/>
      <c r="G12" s="11"/>
      <c r="H12" s="11"/>
      <c r="I12" s="11"/>
      <c r="J12" s="11"/>
    </row>
    <row r="13" spans="1:10" x14ac:dyDescent="0.25">
      <c r="A13" s="11"/>
      <c r="B13" s="11"/>
      <c r="C13" s="12"/>
      <c r="D13" s="11"/>
      <c r="E13" s="11"/>
      <c r="F13" s="249"/>
      <c r="G13" s="11"/>
      <c r="H13" s="11"/>
      <c r="I13" s="11"/>
      <c r="J13" s="11"/>
    </row>
    <row r="14" spans="1:10" x14ac:dyDescent="0.25">
      <c r="A14" s="11"/>
      <c r="B14" s="11"/>
      <c r="C14" s="11"/>
      <c r="D14" s="11"/>
      <c r="E14" s="11"/>
      <c r="F14" s="249"/>
      <c r="G14" s="11"/>
      <c r="H14" s="11"/>
      <c r="I14" s="11"/>
      <c r="J14" s="11"/>
    </row>
    <row r="15" spans="1:10" x14ac:dyDescent="0.25">
      <c r="A15" s="11"/>
      <c r="B15" s="11"/>
      <c r="C15" s="11"/>
      <c r="D15" s="11"/>
      <c r="E15" s="11"/>
      <c r="F15" s="249"/>
      <c r="G15" s="11"/>
      <c r="H15" s="11"/>
      <c r="I15" s="11"/>
      <c r="J15" s="11"/>
    </row>
    <row r="16" spans="1:10" x14ac:dyDescent="0.25">
      <c r="A16" s="11"/>
      <c r="B16" s="11"/>
      <c r="C16" s="11"/>
      <c r="D16" s="11"/>
      <c r="E16" s="11"/>
      <c r="F16" s="11"/>
      <c r="G16" s="11"/>
      <c r="H16" s="11"/>
      <c r="I16" s="11"/>
      <c r="J16" s="11"/>
    </row>
    <row r="17" spans="1:10" x14ac:dyDescent="0.25">
      <c r="A17" s="11"/>
      <c r="B17" s="11"/>
      <c r="C17" s="11"/>
      <c r="D17" s="11"/>
      <c r="E17" s="11"/>
      <c r="F17" s="11"/>
      <c r="G17" s="11"/>
      <c r="H17" s="11"/>
      <c r="I17" s="11"/>
      <c r="J17" s="11"/>
    </row>
    <row r="18" spans="1:10" x14ac:dyDescent="0.25">
      <c r="A18" s="11"/>
      <c r="B18" s="11"/>
      <c r="C18" s="11"/>
      <c r="D18" s="11"/>
      <c r="E18" s="11"/>
      <c r="F18" s="11"/>
      <c r="G18" s="11"/>
      <c r="H18" s="11"/>
      <c r="I18" s="11"/>
      <c r="J18" s="11"/>
    </row>
    <row r="19" spans="1:10" x14ac:dyDescent="0.25">
      <c r="A19" s="11"/>
      <c r="B19" s="11"/>
      <c r="C19" s="11"/>
      <c r="D19" s="11"/>
      <c r="E19" s="11"/>
      <c r="F19" s="11"/>
      <c r="G19" s="11"/>
      <c r="H19" s="11"/>
      <c r="I19" s="11"/>
      <c r="J19" s="11"/>
    </row>
    <row r="20" spans="1:10" x14ac:dyDescent="0.25">
      <c r="A20" s="11"/>
      <c r="B20" s="11"/>
      <c r="C20" s="11"/>
      <c r="D20" s="11"/>
      <c r="E20" s="11"/>
      <c r="F20" s="11"/>
      <c r="G20" s="11"/>
      <c r="H20" s="11"/>
      <c r="I20" s="11"/>
      <c r="J20" s="11"/>
    </row>
    <row r="21" spans="1:10" x14ac:dyDescent="0.25">
      <c r="A21" s="11"/>
      <c r="B21" s="11"/>
      <c r="C21" s="11"/>
      <c r="D21" s="11"/>
      <c r="E21" s="11"/>
      <c r="F21" s="11"/>
      <c r="G21" s="11"/>
      <c r="H21" s="11"/>
      <c r="I21" s="11"/>
      <c r="J21" s="11"/>
    </row>
    <row r="22" spans="1:10" x14ac:dyDescent="0.25">
      <c r="A22" s="11"/>
      <c r="B22" s="11"/>
      <c r="C22" s="11"/>
      <c r="D22" s="11"/>
      <c r="E22" s="11"/>
      <c r="F22" s="11"/>
      <c r="G22" s="11"/>
      <c r="H22" s="11"/>
      <c r="I22" s="11"/>
      <c r="J22" s="11"/>
    </row>
    <row r="23" spans="1:10" x14ac:dyDescent="0.25">
      <c r="A23" s="11"/>
      <c r="B23" s="11"/>
      <c r="C23" s="11"/>
      <c r="D23" s="11"/>
      <c r="E23" s="11"/>
      <c r="F23" s="11"/>
      <c r="G23" s="11"/>
      <c r="H23" s="11"/>
      <c r="I23" s="11"/>
      <c r="J23" s="11"/>
    </row>
    <row r="24" spans="1:10" x14ac:dyDescent="0.25">
      <c r="A24" s="11"/>
      <c r="B24" s="11"/>
      <c r="C24" s="11"/>
      <c r="D24" s="11"/>
      <c r="E24" s="11"/>
      <c r="F24" s="11"/>
      <c r="G24" s="11"/>
      <c r="H24" s="11"/>
      <c r="I24" s="11"/>
      <c r="J24" s="11"/>
    </row>
    <row r="25" spans="1:10" x14ac:dyDescent="0.25">
      <c r="A25" s="11"/>
      <c r="B25" s="11"/>
      <c r="C25" s="11"/>
      <c r="D25" s="11"/>
      <c r="E25" s="11"/>
      <c r="F25" s="11"/>
      <c r="G25" s="11"/>
      <c r="H25" s="11"/>
      <c r="I25" s="11"/>
      <c r="J25" s="11"/>
    </row>
    <row r="26" spans="1:10" x14ac:dyDescent="0.25">
      <c r="A26" s="11"/>
      <c r="B26" s="11"/>
      <c r="C26" s="11"/>
      <c r="D26" s="11"/>
      <c r="E26" s="11"/>
      <c r="F26" s="11"/>
      <c r="G26" s="11"/>
      <c r="H26" s="11"/>
      <c r="I26" s="11"/>
      <c r="J26" s="11"/>
    </row>
    <row r="27" spans="1:10" x14ac:dyDescent="0.25">
      <c r="A27" s="11"/>
      <c r="B27" s="11"/>
      <c r="C27" s="11"/>
      <c r="D27" s="11"/>
      <c r="E27" s="11"/>
      <c r="F27" s="11"/>
      <c r="G27" s="11"/>
      <c r="H27" s="11"/>
      <c r="I27" s="11"/>
      <c r="J27" s="11"/>
    </row>
    <row r="28" spans="1:10" x14ac:dyDescent="0.25">
      <c r="A28" s="13"/>
      <c r="B28" s="13"/>
      <c r="C28" s="13"/>
      <c r="D28" s="13"/>
      <c r="E28" s="13"/>
      <c r="F28" s="13"/>
      <c r="G28" s="13"/>
      <c r="H28" s="13"/>
      <c r="I28" s="13"/>
      <c r="J28" s="13"/>
    </row>
    <row r="29" spans="1:10" ht="15.75" x14ac:dyDescent="0.25">
      <c r="A29" s="250" t="s">
        <v>1107</v>
      </c>
      <c r="B29" s="250"/>
      <c r="C29" s="250"/>
      <c r="D29" s="250"/>
      <c r="E29" s="250"/>
      <c r="F29" s="7"/>
      <c r="G29" s="7"/>
      <c r="H29" s="7"/>
      <c r="I29" s="7"/>
      <c r="J29" s="7"/>
    </row>
    <row r="30" spans="1:10" ht="42" customHeight="1" x14ac:dyDescent="0.25">
      <c r="A30" s="14"/>
      <c r="B30" s="32" t="s">
        <v>295</v>
      </c>
      <c r="C30" s="30" t="s">
        <v>303</v>
      </c>
      <c r="D30" s="244" t="s">
        <v>1106</v>
      </c>
      <c r="E30" s="244"/>
      <c r="F30" s="226">
        <f>SUM(F31:F48)</f>
        <v>0</v>
      </c>
      <c r="G30" s="226">
        <f>SUM(G31:G48)</f>
        <v>0</v>
      </c>
      <c r="H30" s="226"/>
      <c r="I30" s="226"/>
      <c r="J30" s="220" t="b">
        <f>F30+G30='ОК Отчет'!F169+'ОК Отчет'!G169</f>
        <v>1</v>
      </c>
    </row>
    <row r="31" spans="1:10" x14ac:dyDescent="0.25">
      <c r="A31" s="11"/>
      <c r="B31" s="15"/>
      <c r="C31" s="16"/>
      <c r="D31" s="17"/>
      <c r="E31" s="17"/>
      <c r="F31" s="11"/>
      <c r="G31" s="11"/>
      <c r="H31" s="11"/>
      <c r="I31" s="11"/>
      <c r="J31" s="18"/>
    </row>
    <row r="32" spans="1:10" x14ac:dyDescent="0.25">
      <c r="A32" s="11"/>
      <c r="B32" s="15"/>
      <c r="C32" s="16"/>
      <c r="D32" s="17"/>
      <c r="E32" s="17"/>
      <c r="F32" s="11"/>
      <c r="G32" s="11"/>
      <c r="H32" s="11"/>
      <c r="I32" s="11"/>
      <c r="J32" s="18"/>
    </row>
    <row r="33" spans="1:10" x14ac:dyDescent="0.25">
      <c r="A33" s="11"/>
      <c r="B33" s="15"/>
      <c r="C33" s="16"/>
      <c r="D33" s="17"/>
      <c r="E33" s="17"/>
      <c r="F33" s="11"/>
      <c r="G33" s="11"/>
      <c r="H33" s="11"/>
      <c r="I33" s="11"/>
      <c r="J33" s="18"/>
    </row>
    <row r="34" spans="1:10" x14ac:dyDescent="0.25">
      <c r="A34" s="11"/>
      <c r="B34" s="15"/>
      <c r="C34" s="16"/>
      <c r="D34" s="17"/>
      <c r="E34" s="17"/>
      <c r="F34" s="11"/>
      <c r="G34" s="11"/>
      <c r="H34" s="11"/>
      <c r="I34" s="11"/>
      <c r="J34" s="18"/>
    </row>
    <row r="35" spans="1:10" x14ac:dyDescent="0.25">
      <c r="A35" s="11"/>
      <c r="B35" s="15"/>
      <c r="C35" s="16"/>
      <c r="D35" s="17"/>
      <c r="E35" s="17"/>
      <c r="F35" s="11"/>
      <c r="G35" s="11"/>
      <c r="H35" s="11"/>
      <c r="I35" s="11"/>
      <c r="J35" s="18"/>
    </row>
    <row r="36" spans="1:10" x14ac:dyDescent="0.25">
      <c r="A36" s="11"/>
      <c r="B36" s="15"/>
      <c r="C36" s="16"/>
      <c r="D36" s="17"/>
      <c r="E36" s="17"/>
      <c r="F36" s="11"/>
      <c r="G36" s="11"/>
      <c r="H36" s="11"/>
      <c r="I36" s="11"/>
      <c r="J36" s="18"/>
    </row>
    <row r="37" spans="1:10" x14ac:dyDescent="0.25">
      <c r="A37" s="11"/>
      <c r="B37" s="15"/>
      <c r="C37" s="16"/>
      <c r="D37" s="17"/>
      <c r="E37" s="17"/>
      <c r="F37" s="11"/>
      <c r="G37" s="11"/>
      <c r="H37" s="11"/>
      <c r="I37" s="11"/>
      <c r="J37" s="18"/>
    </row>
    <row r="38" spans="1:10" x14ac:dyDescent="0.25">
      <c r="A38" s="11"/>
      <c r="B38" s="15"/>
      <c r="C38" s="16"/>
      <c r="D38" s="17"/>
      <c r="E38" s="17"/>
      <c r="F38" s="11"/>
      <c r="G38" s="11"/>
      <c r="H38" s="11"/>
      <c r="I38" s="11"/>
      <c r="J38" s="18"/>
    </row>
    <row r="39" spans="1:10" x14ac:dyDescent="0.25">
      <c r="A39" s="11"/>
      <c r="B39" s="15"/>
      <c r="C39" s="19"/>
      <c r="D39" s="17"/>
      <c r="E39" s="17"/>
      <c r="F39" s="11"/>
      <c r="G39" s="11"/>
      <c r="H39" s="11"/>
      <c r="I39" s="11"/>
      <c r="J39" s="18"/>
    </row>
    <row r="40" spans="1:10" x14ac:dyDescent="0.25">
      <c r="A40" s="11"/>
      <c r="B40" s="11"/>
      <c r="C40" s="11"/>
      <c r="D40" s="11"/>
      <c r="E40" s="11"/>
      <c r="F40" s="11"/>
      <c r="G40" s="11"/>
      <c r="H40" s="11"/>
      <c r="I40" s="11"/>
      <c r="J40" s="11"/>
    </row>
    <row r="41" spans="1:10" x14ac:dyDescent="0.25">
      <c r="A41" s="11"/>
      <c r="B41" s="11"/>
      <c r="C41" s="11"/>
      <c r="D41" s="11"/>
      <c r="E41" s="11"/>
      <c r="F41" s="11"/>
      <c r="G41" s="11"/>
      <c r="H41" s="11"/>
      <c r="I41" s="11"/>
      <c r="J41" s="11"/>
    </row>
    <row r="42" spans="1:10" x14ac:dyDescent="0.25">
      <c r="A42" s="11"/>
      <c r="B42" s="11"/>
      <c r="C42" s="11"/>
      <c r="D42" s="11"/>
      <c r="E42" s="11"/>
      <c r="F42" s="11"/>
      <c r="G42" s="11"/>
      <c r="H42" s="11"/>
      <c r="I42" s="11"/>
      <c r="J42" s="11"/>
    </row>
    <row r="43" spans="1:10" x14ac:dyDescent="0.25">
      <c r="A43" s="11"/>
      <c r="B43" s="11"/>
      <c r="C43" s="11"/>
      <c r="D43" s="11"/>
      <c r="E43" s="11"/>
      <c r="F43" s="11"/>
      <c r="G43" s="11"/>
      <c r="H43" s="11"/>
      <c r="I43" s="11"/>
      <c r="J43" s="11"/>
    </row>
    <row r="44" spans="1:10" x14ac:dyDescent="0.25">
      <c r="A44" s="11"/>
      <c r="B44" s="11"/>
      <c r="C44" s="11"/>
      <c r="D44" s="11"/>
      <c r="E44" s="11"/>
      <c r="F44" s="11"/>
      <c r="G44" s="11"/>
      <c r="H44" s="11"/>
      <c r="I44" s="11"/>
      <c r="J44" s="11"/>
    </row>
    <row r="45" spans="1:10" x14ac:dyDescent="0.25">
      <c r="A45" s="11"/>
      <c r="B45" s="11"/>
      <c r="C45" s="11"/>
      <c r="D45" s="11"/>
      <c r="E45" s="11"/>
      <c r="F45" s="11"/>
      <c r="G45" s="11"/>
      <c r="H45" s="11"/>
      <c r="I45" s="11"/>
      <c r="J45" s="11"/>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ht="58.5" customHeight="1" x14ac:dyDescent="0.25">
      <c r="A49" s="259" t="s">
        <v>1479</v>
      </c>
      <c r="B49" s="257"/>
      <c r="C49" s="257"/>
      <c r="D49" s="257"/>
      <c r="E49" s="257"/>
      <c r="F49" s="223"/>
      <c r="G49" s="223"/>
      <c r="H49" s="223"/>
      <c r="I49" s="20"/>
      <c r="J49" s="20"/>
    </row>
    <row r="50" spans="1:10" ht="31.5" x14ac:dyDescent="0.25">
      <c r="A50" s="26"/>
      <c r="B50" s="30" t="s">
        <v>1066</v>
      </c>
      <c r="C50" s="31" t="s">
        <v>303</v>
      </c>
      <c r="D50" s="230" t="s">
        <v>1106</v>
      </c>
      <c r="E50" s="230"/>
      <c r="F50" s="231">
        <f>SUM(F51:F66)</f>
        <v>0</v>
      </c>
      <c r="G50" s="231">
        <f>SUM(G51:G66)</f>
        <v>0</v>
      </c>
      <c r="H50" s="231"/>
      <c r="I50" s="239"/>
      <c r="J50" s="232" t="b">
        <f>F50+G50='ОК Отчет'!F200+'ОК Отчет'!G200</f>
        <v>1</v>
      </c>
    </row>
    <row r="51" spans="1:10" ht="15.75" x14ac:dyDescent="0.25">
      <c r="A51" s="9"/>
      <c r="B51" s="21"/>
      <c r="C51" s="22"/>
      <c r="D51" s="25"/>
      <c r="E51" s="25"/>
      <c r="F51" s="11"/>
      <c r="G51" s="11"/>
      <c r="H51" s="9"/>
      <c r="I51" s="225"/>
      <c r="J51" s="11"/>
    </row>
    <row r="52" spans="1:10" ht="15.75" x14ac:dyDescent="0.25">
      <c r="A52" s="11"/>
      <c r="B52" s="23"/>
      <c r="C52" s="24"/>
      <c r="D52" s="25"/>
      <c r="E52" s="25"/>
      <c r="F52" s="11"/>
      <c r="G52" s="11"/>
      <c r="H52" s="11"/>
      <c r="I52" s="11"/>
      <c r="J52" s="11"/>
    </row>
    <row r="53" spans="1:10" ht="15.75" x14ac:dyDescent="0.25">
      <c r="A53" s="11"/>
      <c r="B53" s="23"/>
      <c r="C53" s="24"/>
      <c r="D53" s="25"/>
      <c r="E53" s="25"/>
      <c r="F53" s="11"/>
      <c r="G53" s="11"/>
      <c r="H53" s="11"/>
      <c r="I53" s="11"/>
      <c r="J53" s="11"/>
    </row>
    <row r="54" spans="1:10" ht="15.75" x14ac:dyDescent="0.25">
      <c r="A54" s="11"/>
      <c r="B54" s="23"/>
      <c r="C54" s="24"/>
      <c r="D54" s="25"/>
      <c r="E54" s="25"/>
      <c r="F54" s="11"/>
      <c r="G54" s="11"/>
      <c r="H54" s="11"/>
      <c r="I54" s="11"/>
      <c r="J54" s="11"/>
    </row>
    <row r="55" spans="1:10" ht="15.75" x14ac:dyDescent="0.25">
      <c r="A55" s="11"/>
      <c r="B55" s="23"/>
      <c r="C55" s="24"/>
      <c r="D55" s="25"/>
      <c r="E55" s="25"/>
      <c r="F55" s="11"/>
      <c r="G55" s="11"/>
      <c r="H55" s="11"/>
      <c r="I55" s="11"/>
      <c r="J55" s="11"/>
    </row>
    <row r="56" spans="1:10" ht="15.75" x14ac:dyDescent="0.25">
      <c r="A56" s="11"/>
      <c r="B56" s="23"/>
      <c r="C56" s="24"/>
      <c r="D56" s="25"/>
      <c r="E56" s="25"/>
      <c r="F56" s="11"/>
      <c r="G56" s="11"/>
      <c r="H56" s="11"/>
      <c r="I56" s="11"/>
      <c r="J56" s="11"/>
    </row>
    <row r="57" spans="1:10" ht="15.75" x14ac:dyDescent="0.25">
      <c r="A57" s="11"/>
      <c r="B57" s="23"/>
      <c r="C57" s="24"/>
      <c r="D57" s="25"/>
      <c r="E57" s="25"/>
      <c r="F57" s="11"/>
      <c r="G57" s="11"/>
      <c r="H57" s="11"/>
      <c r="I57" s="11"/>
      <c r="J57" s="11"/>
    </row>
    <row r="58" spans="1:10" ht="15.75" x14ac:dyDescent="0.25">
      <c r="A58" s="11"/>
      <c r="B58" s="23"/>
      <c r="C58" s="24"/>
      <c r="D58" s="25"/>
      <c r="E58" s="25"/>
      <c r="F58" s="11"/>
      <c r="G58" s="11"/>
      <c r="H58" s="11"/>
      <c r="I58" s="11"/>
      <c r="J58" s="11"/>
    </row>
    <row r="59" spans="1:10" ht="15.75" x14ac:dyDescent="0.25">
      <c r="A59" s="11"/>
      <c r="B59" s="23"/>
      <c r="C59" s="24"/>
      <c r="D59" s="25"/>
      <c r="E59" s="25"/>
      <c r="F59" s="11"/>
      <c r="G59" s="11"/>
      <c r="H59" s="11"/>
      <c r="I59" s="11"/>
      <c r="J59" s="11"/>
    </row>
    <row r="60" spans="1:10" ht="15.75" x14ac:dyDescent="0.25">
      <c r="A60" s="11"/>
      <c r="B60" s="23"/>
      <c r="C60" s="24"/>
      <c r="D60" s="25"/>
      <c r="E60" s="25"/>
      <c r="F60" s="11"/>
      <c r="G60" s="11"/>
      <c r="H60" s="11"/>
      <c r="I60" s="11"/>
      <c r="J60" s="11"/>
    </row>
    <row r="61" spans="1:10" ht="15.75" x14ac:dyDescent="0.25">
      <c r="A61" s="11"/>
      <c r="B61" s="23"/>
      <c r="C61" s="24"/>
      <c r="D61" s="25"/>
      <c r="E61" s="25"/>
      <c r="F61" s="11"/>
      <c r="G61" s="11"/>
      <c r="H61" s="11"/>
      <c r="I61" s="11"/>
      <c r="J61" s="11"/>
    </row>
    <row r="62" spans="1:10" ht="15.75" x14ac:dyDescent="0.25">
      <c r="A62" s="11"/>
      <c r="B62" s="23"/>
      <c r="C62" s="24"/>
      <c r="D62" s="25"/>
      <c r="E62" s="25"/>
      <c r="F62" s="11"/>
      <c r="G62" s="11"/>
      <c r="H62" s="11"/>
      <c r="I62" s="11"/>
      <c r="J62" s="11"/>
    </row>
    <row r="63" spans="1:10" ht="15.75" x14ac:dyDescent="0.25">
      <c r="A63" s="11"/>
      <c r="B63" s="23"/>
      <c r="C63" s="24"/>
      <c r="D63" s="25"/>
      <c r="E63" s="25"/>
      <c r="F63" s="11"/>
      <c r="G63" s="11"/>
      <c r="H63" s="11"/>
      <c r="I63" s="11"/>
      <c r="J63" s="11"/>
    </row>
    <row r="64" spans="1:10" ht="15.75" x14ac:dyDescent="0.25">
      <c r="A64" s="11"/>
      <c r="B64" s="23"/>
      <c r="C64" s="24"/>
      <c r="D64" s="25"/>
      <c r="E64" s="25"/>
      <c r="F64" s="11"/>
      <c r="G64" s="11"/>
      <c r="H64" s="11"/>
      <c r="I64" s="11"/>
      <c r="J64" s="11"/>
    </row>
    <row r="65" spans="1:10" ht="15.75" x14ac:dyDescent="0.25">
      <c r="A65" s="11"/>
      <c r="B65" s="23"/>
      <c r="C65" s="24"/>
      <c r="D65" s="25"/>
      <c r="E65" s="25"/>
      <c r="F65" s="11"/>
      <c r="G65" s="11"/>
      <c r="H65" s="11"/>
      <c r="I65" s="11"/>
      <c r="J65" s="11"/>
    </row>
    <row r="66" spans="1:10" ht="15.75" x14ac:dyDescent="0.25">
      <c r="A66" s="11"/>
      <c r="B66" s="23"/>
      <c r="C66" s="24"/>
      <c r="D66" s="25"/>
      <c r="E66" s="25"/>
      <c r="F66" s="13"/>
      <c r="G66" s="13"/>
      <c r="H66" s="13"/>
      <c r="I66" s="11"/>
      <c r="J66" s="11"/>
    </row>
    <row r="67" spans="1:10" ht="37.5" customHeight="1" thickBot="1" x14ac:dyDescent="0.3">
      <c r="A67" s="255" t="s">
        <v>1108</v>
      </c>
      <c r="B67" s="256"/>
      <c r="C67" s="257"/>
      <c r="D67" s="257"/>
      <c r="E67" s="257"/>
      <c r="F67" s="223"/>
      <c r="G67" s="223"/>
      <c r="H67" s="223"/>
      <c r="I67" s="20"/>
      <c r="J67" s="20"/>
    </row>
    <row r="68" spans="1:10" ht="32.25" thickBot="1" x14ac:dyDescent="0.3">
      <c r="A68" s="8"/>
      <c r="B68" s="228" t="s">
        <v>1474</v>
      </c>
      <c r="C68" s="30" t="s">
        <v>363</v>
      </c>
      <c r="D68" s="230" t="s">
        <v>1106</v>
      </c>
      <c r="E68" s="230"/>
      <c r="F68" s="226">
        <f>SUM(F69:F86)</f>
        <v>0</v>
      </c>
      <c r="G68" s="226">
        <f>SUM(G69:G86)</f>
        <v>0</v>
      </c>
      <c r="H68" s="226"/>
      <c r="I68" s="226"/>
      <c r="J68" s="235" t="b">
        <f>F68+G68='ОК Отчет'!F225+'ОК Отчет'!G225</f>
        <v>1</v>
      </c>
    </row>
    <row r="69" spans="1:10" x14ac:dyDescent="0.25">
      <c r="A69" s="9"/>
      <c r="B69" s="9"/>
      <c r="C69" s="12"/>
      <c r="D69" s="11"/>
      <c r="E69" s="11"/>
      <c r="F69" s="11"/>
      <c r="G69" s="11"/>
      <c r="H69" s="11"/>
      <c r="I69" s="11"/>
      <c r="J69" s="11"/>
    </row>
    <row r="70" spans="1:10" x14ac:dyDescent="0.25">
      <c r="A70" s="11"/>
      <c r="B70" s="11"/>
      <c r="C70" s="12"/>
      <c r="D70" s="11"/>
      <c r="E70" s="11"/>
      <c r="F70" s="11"/>
      <c r="G70" s="11"/>
      <c r="H70" s="11"/>
      <c r="I70" s="11"/>
      <c r="J70" s="11"/>
    </row>
    <row r="71" spans="1:10" x14ac:dyDescent="0.25">
      <c r="A71" s="11"/>
      <c r="B71" s="11"/>
      <c r="C71" s="12"/>
      <c r="D71" s="11"/>
      <c r="E71" s="11"/>
      <c r="F71" s="11"/>
      <c r="G71" s="11"/>
      <c r="H71" s="11"/>
      <c r="I71" s="11"/>
      <c r="J71" s="11"/>
    </row>
    <row r="72" spans="1:10" x14ac:dyDescent="0.25">
      <c r="A72" s="11"/>
      <c r="B72" s="11"/>
      <c r="C72" s="11"/>
      <c r="D72" s="11"/>
      <c r="E72" s="11"/>
      <c r="F72" s="11"/>
      <c r="G72" s="11"/>
      <c r="H72" s="11"/>
      <c r="I72" s="11"/>
      <c r="J72" s="11"/>
    </row>
    <row r="73" spans="1:10" x14ac:dyDescent="0.25">
      <c r="A73" s="11"/>
      <c r="B73" s="11"/>
      <c r="C73" s="11"/>
      <c r="D73" s="11"/>
      <c r="E73" s="11"/>
      <c r="F73" s="11"/>
      <c r="G73" s="11"/>
      <c r="H73" s="11"/>
      <c r="I73" s="11"/>
      <c r="J73" s="11"/>
    </row>
    <row r="74" spans="1:10" x14ac:dyDescent="0.25">
      <c r="A74" s="11"/>
      <c r="B74" s="11"/>
      <c r="C74" s="11"/>
      <c r="D74" s="11"/>
      <c r="E74" s="11"/>
      <c r="F74" s="11"/>
      <c r="G74" s="11"/>
      <c r="H74" s="11"/>
      <c r="I74" s="11"/>
      <c r="J74" s="11"/>
    </row>
    <row r="75" spans="1:10" x14ac:dyDescent="0.25">
      <c r="A75" s="11"/>
      <c r="B75" s="11"/>
      <c r="C75" s="11"/>
      <c r="D75" s="11"/>
      <c r="E75" s="11"/>
      <c r="F75" s="11"/>
      <c r="G75" s="11"/>
      <c r="H75" s="11"/>
      <c r="I75" s="11"/>
      <c r="J75" s="11"/>
    </row>
    <row r="76" spans="1:10" x14ac:dyDescent="0.25">
      <c r="A76" s="11"/>
      <c r="B76" s="11"/>
      <c r="C76" s="11"/>
      <c r="D76" s="11"/>
      <c r="E76" s="11"/>
      <c r="F76" s="11"/>
      <c r="G76" s="11"/>
      <c r="H76" s="11"/>
      <c r="I76" s="11"/>
      <c r="J76" s="11"/>
    </row>
    <row r="77" spans="1:10" x14ac:dyDescent="0.25">
      <c r="A77" s="11"/>
      <c r="B77" s="11"/>
      <c r="C77" s="11"/>
      <c r="D77" s="11"/>
      <c r="E77" s="11"/>
      <c r="F77" s="11"/>
      <c r="G77" s="11"/>
      <c r="H77" s="11"/>
      <c r="I77" s="11"/>
      <c r="J77" s="11"/>
    </row>
    <row r="78" spans="1:10" x14ac:dyDescent="0.25">
      <c r="A78" s="11"/>
      <c r="B78" s="11"/>
      <c r="C78" s="11"/>
      <c r="D78" s="11"/>
      <c r="E78" s="11"/>
      <c r="F78" s="11"/>
      <c r="G78" s="11"/>
      <c r="H78" s="11"/>
      <c r="I78" s="11"/>
      <c r="J78" s="11"/>
    </row>
    <row r="79" spans="1:10" x14ac:dyDescent="0.25">
      <c r="A79" s="11"/>
      <c r="B79" s="11"/>
      <c r="C79" s="11"/>
      <c r="D79" s="11"/>
      <c r="E79" s="11"/>
      <c r="F79" s="11"/>
      <c r="G79" s="11"/>
      <c r="H79" s="11"/>
      <c r="I79" s="11"/>
      <c r="J79" s="11"/>
    </row>
    <row r="80" spans="1:10" x14ac:dyDescent="0.25">
      <c r="A80" s="11"/>
      <c r="B80" s="11"/>
      <c r="C80" s="11"/>
      <c r="D80" s="11"/>
      <c r="E80" s="11"/>
      <c r="F80" s="11"/>
      <c r="G80" s="11"/>
      <c r="H80" s="11"/>
      <c r="I80" s="11"/>
      <c r="J80" s="11"/>
    </row>
    <row r="81" spans="1:10" x14ac:dyDescent="0.25">
      <c r="A81" s="11"/>
      <c r="B81" s="11"/>
      <c r="C81" s="11"/>
      <c r="D81" s="11"/>
      <c r="E81" s="11"/>
      <c r="F81" s="11"/>
      <c r="G81" s="11"/>
      <c r="H81" s="11"/>
      <c r="I81" s="11"/>
      <c r="J81" s="11"/>
    </row>
    <row r="82" spans="1:10" x14ac:dyDescent="0.25">
      <c r="A82" s="11"/>
      <c r="B82" s="11"/>
      <c r="C82" s="11"/>
      <c r="D82" s="11"/>
      <c r="E82" s="11"/>
      <c r="F82" s="11"/>
      <c r="G82" s="11"/>
      <c r="H82" s="11"/>
      <c r="I82" s="11"/>
      <c r="J82" s="11"/>
    </row>
    <row r="83" spans="1:10" x14ac:dyDescent="0.25">
      <c r="A83" s="11"/>
      <c r="B83" s="11"/>
      <c r="C83" s="11"/>
      <c r="D83" s="11"/>
      <c r="E83" s="11"/>
      <c r="F83" s="11"/>
      <c r="G83" s="11"/>
      <c r="H83" s="11"/>
      <c r="I83" s="11"/>
      <c r="J83" s="11"/>
    </row>
    <row r="84" spans="1:10" x14ac:dyDescent="0.25">
      <c r="A84" s="11"/>
      <c r="B84" s="11"/>
      <c r="C84" s="11"/>
      <c r="D84" s="11"/>
      <c r="E84" s="11"/>
      <c r="F84" s="11"/>
      <c r="G84" s="11"/>
      <c r="H84" s="11"/>
      <c r="I84" s="249"/>
      <c r="J84" s="11"/>
    </row>
    <row r="85" spans="1:10" x14ac:dyDescent="0.25">
      <c r="A85" s="11"/>
      <c r="B85" s="11"/>
      <c r="C85" s="11"/>
      <c r="D85" s="11"/>
      <c r="E85" s="11"/>
      <c r="F85" s="11"/>
      <c r="G85" s="11"/>
      <c r="H85" s="11"/>
      <c r="I85" s="249"/>
      <c r="J85" s="11"/>
    </row>
    <row r="86" spans="1:10" x14ac:dyDescent="0.25">
      <c r="A86" s="11"/>
      <c r="B86" s="11"/>
      <c r="C86" s="11"/>
      <c r="D86" s="11"/>
      <c r="E86" s="11"/>
      <c r="F86" s="11"/>
      <c r="G86" s="11"/>
      <c r="H86" s="11"/>
      <c r="I86" s="252"/>
      <c r="J86" s="13"/>
    </row>
    <row r="87" spans="1:10" ht="40.5" customHeight="1" x14ac:dyDescent="0.25">
      <c r="A87" s="254" t="s">
        <v>364</v>
      </c>
      <c r="B87" s="254"/>
      <c r="C87" s="254"/>
      <c r="D87" s="254"/>
      <c r="E87" s="254"/>
      <c r="F87" s="20"/>
      <c r="G87" s="20"/>
      <c r="H87" s="20"/>
      <c r="I87" s="253"/>
      <c r="J87" s="20"/>
    </row>
    <row r="88" spans="1:10" ht="31.5" x14ac:dyDescent="0.25">
      <c r="A88" s="26"/>
      <c r="B88" s="50" t="s">
        <v>1476</v>
      </c>
      <c r="C88" s="30" t="s">
        <v>80</v>
      </c>
      <c r="D88" s="230" t="s">
        <v>1106</v>
      </c>
      <c r="E88" s="230"/>
      <c r="F88" s="226">
        <f>SUM(F89:F105)</f>
        <v>0</v>
      </c>
      <c r="G88" s="226">
        <f>SUM(G89:G105)</f>
        <v>0</v>
      </c>
      <c r="H88" s="226"/>
      <c r="I88" s="221"/>
      <c r="J88" s="222" t="b">
        <f>F88+G88='ОК Отчет'!F297+'ОК Отчет'!G297</f>
        <v>1</v>
      </c>
    </row>
    <row r="89" spans="1:10" x14ac:dyDescent="0.25">
      <c r="A89" s="11"/>
      <c r="B89" s="11"/>
      <c r="C89" s="12"/>
      <c r="D89" s="11"/>
      <c r="E89" s="11"/>
      <c r="F89" s="11"/>
      <c r="G89" s="11"/>
      <c r="H89" s="11"/>
      <c r="I89" s="225"/>
      <c r="J89" s="11"/>
    </row>
    <row r="90" spans="1:10" x14ac:dyDescent="0.25">
      <c r="A90" s="11"/>
      <c r="B90" s="11"/>
      <c r="C90" s="11"/>
      <c r="D90" s="11"/>
      <c r="E90" s="11"/>
      <c r="F90" s="11"/>
      <c r="G90" s="11"/>
      <c r="H90" s="11"/>
      <c r="I90" s="225"/>
      <c r="J90" s="11"/>
    </row>
    <row r="91" spans="1:10" x14ac:dyDescent="0.25">
      <c r="A91" s="11"/>
      <c r="B91" s="11"/>
      <c r="C91" s="11"/>
      <c r="D91" s="11"/>
      <c r="E91" s="11"/>
      <c r="F91" s="11"/>
      <c r="G91" s="11"/>
      <c r="H91" s="11"/>
      <c r="I91" s="225"/>
      <c r="J91" s="11"/>
    </row>
    <row r="92" spans="1:10" x14ac:dyDescent="0.25">
      <c r="A92" s="11"/>
      <c r="B92" s="11"/>
      <c r="C92" s="11"/>
      <c r="D92" s="11"/>
      <c r="E92" s="11"/>
      <c r="F92" s="11"/>
      <c r="G92" s="11"/>
      <c r="H92" s="11"/>
      <c r="I92" s="225"/>
      <c r="J92" s="11"/>
    </row>
    <row r="93" spans="1:10" x14ac:dyDescent="0.25">
      <c r="A93" s="11"/>
      <c r="B93" s="11"/>
      <c r="C93" s="11"/>
      <c r="D93" s="11"/>
      <c r="E93" s="11"/>
      <c r="F93" s="11"/>
      <c r="G93" s="11"/>
      <c r="H93" s="11"/>
      <c r="I93" s="225"/>
      <c r="J93" s="11"/>
    </row>
    <row r="94" spans="1:10" x14ac:dyDescent="0.25">
      <c r="A94" s="11"/>
      <c r="B94" s="11"/>
      <c r="C94" s="11"/>
      <c r="D94" s="11"/>
      <c r="E94" s="11"/>
      <c r="F94" s="11"/>
      <c r="G94" s="11"/>
      <c r="H94" s="11"/>
      <c r="I94" s="225"/>
      <c r="J94" s="11"/>
    </row>
    <row r="95" spans="1:10" x14ac:dyDescent="0.25">
      <c r="A95" s="11"/>
      <c r="B95" s="11"/>
      <c r="C95" s="11"/>
      <c r="D95" s="11"/>
      <c r="E95" s="11"/>
      <c r="F95" s="11"/>
      <c r="G95" s="11"/>
      <c r="H95" s="11"/>
      <c r="I95" s="225"/>
      <c r="J95" s="11"/>
    </row>
    <row r="96" spans="1:10" x14ac:dyDescent="0.25">
      <c r="A96" s="11"/>
      <c r="B96" s="11"/>
      <c r="C96" s="11"/>
      <c r="D96" s="11"/>
      <c r="E96" s="11"/>
      <c r="F96" s="9"/>
      <c r="G96" s="9"/>
      <c r="H96" s="9"/>
      <c r="I96" s="9"/>
      <c r="J96" s="11"/>
    </row>
    <row r="97" spans="1:10" x14ac:dyDescent="0.25">
      <c r="A97" s="11"/>
      <c r="B97" s="11"/>
      <c r="C97" s="11"/>
      <c r="D97" s="11"/>
      <c r="E97" s="11"/>
      <c r="F97" s="9"/>
      <c r="G97" s="9"/>
      <c r="H97" s="9"/>
      <c r="I97" s="9"/>
      <c r="J97" s="11"/>
    </row>
    <row r="98" spans="1:10" x14ac:dyDescent="0.25">
      <c r="A98" s="11"/>
      <c r="B98" s="11"/>
      <c r="C98" s="11"/>
      <c r="D98" s="11"/>
      <c r="E98" s="11"/>
      <c r="F98" s="11"/>
      <c r="G98" s="11"/>
      <c r="H98" s="11"/>
      <c r="I98" s="11"/>
      <c r="J98" s="11"/>
    </row>
    <row r="99" spans="1:10" x14ac:dyDescent="0.25">
      <c r="A99" s="11"/>
      <c r="B99" s="11"/>
      <c r="C99" s="11"/>
      <c r="D99" s="11"/>
      <c r="E99" s="11"/>
      <c r="F99" s="11"/>
      <c r="G99" s="11"/>
      <c r="H99" s="11"/>
      <c r="I99" s="11"/>
      <c r="J99" s="11"/>
    </row>
    <row r="100" spans="1:10" x14ac:dyDescent="0.25">
      <c r="A100" s="11"/>
      <c r="B100" s="11"/>
      <c r="C100" s="11"/>
      <c r="D100" s="11"/>
      <c r="E100" s="11"/>
      <c r="F100" s="11"/>
      <c r="G100" s="11"/>
      <c r="H100" s="11"/>
      <c r="I100" s="11"/>
      <c r="J100" s="11"/>
    </row>
    <row r="101" spans="1:10" x14ac:dyDescent="0.25">
      <c r="A101" s="11"/>
      <c r="B101" s="11"/>
      <c r="C101" s="11"/>
      <c r="D101" s="11"/>
      <c r="E101" s="11"/>
      <c r="F101" s="11"/>
      <c r="G101" s="11"/>
      <c r="H101" s="11"/>
      <c r="I101" s="11"/>
      <c r="J101" s="11"/>
    </row>
    <row r="102" spans="1:10" x14ac:dyDescent="0.25">
      <c r="A102" s="11"/>
      <c r="B102" s="11"/>
      <c r="C102" s="11"/>
      <c r="D102" s="11"/>
      <c r="E102" s="11"/>
      <c r="F102" s="11"/>
      <c r="G102" s="11"/>
      <c r="H102" s="11"/>
      <c r="I102" s="11"/>
      <c r="J102" s="11"/>
    </row>
    <row r="103" spans="1:10" x14ac:dyDescent="0.25">
      <c r="A103" s="11"/>
      <c r="B103" s="11"/>
      <c r="C103" s="11"/>
      <c r="D103" s="11"/>
      <c r="E103" s="11"/>
      <c r="F103" s="11"/>
      <c r="G103" s="11"/>
      <c r="H103" s="11"/>
      <c r="I103" s="11"/>
      <c r="J103" s="11"/>
    </row>
    <row r="104" spans="1:10" x14ac:dyDescent="0.25">
      <c r="A104" s="11"/>
      <c r="B104" s="11"/>
      <c r="C104" s="11"/>
      <c r="D104" s="11"/>
      <c r="E104" s="11"/>
      <c r="F104" s="11"/>
      <c r="G104" s="11"/>
      <c r="H104" s="11"/>
      <c r="I104" s="11"/>
      <c r="J104" s="11"/>
    </row>
    <row r="105" spans="1:10" x14ac:dyDescent="0.25">
      <c r="A105" s="11"/>
      <c r="B105" s="11"/>
      <c r="C105" s="11"/>
      <c r="D105" s="11"/>
      <c r="E105" s="11"/>
      <c r="F105" s="13"/>
      <c r="G105" s="13"/>
      <c r="H105" s="13"/>
      <c r="I105" s="13"/>
      <c r="J105" s="13"/>
    </row>
    <row r="106" spans="1:10" ht="36.75" customHeight="1" thickBot="1" x14ac:dyDescent="0.3">
      <c r="A106" s="147" t="s">
        <v>470</v>
      </c>
      <c r="B106" s="148"/>
      <c r="C106" s="148"/>
      <c r="D106" s="148"/>
      <c r="E106" s="148"/>
      <c r="F106" s="20"/>
      <c r="G106" s="20"/>
      <c r="H106" s="223"/>
      <c r="I106" s="223"/>
      <c r="J106" s="20"/>
    </row>
    <row r="107" spans="1:10" ht="32.25" thickBot="1" x14ac:dyDescent="0.3">
      <c r="A107" s="26"/>
      <c r="B107" s="32" t="s">
        <v>553</v>
      </c>
      <c r="C107" s="30" t="s">
        <v>80</v>
      </c>
      <c r="D107" s="233" t="s">
        <v>1106</v>
      </c>
      <c r="E107" s="234"/>
      <c r="F107" s="226">
        <f>SUM(F108:F124)</f>
        <v>0</v>
      </c>
      <c r="G107" s="236">
        <f>SUM(G108:G124)</f>
        <v>0</v>
      </c>
      <c r="H107" s="236"/>
      <c r="I107" s="238"/>
      <c r="J107" s="237" t="b">
        <f>F107+G107='ОК Отчет'!F367+'ОК Отчет'!G367</f>
        <v>1</v>
      </c>
    </row>
    <row r="108" spans="1:10" x14ac:dyDescent="0.25">
      <c r="A108" s="11"/>
      <c r="B108" s="11"/>
      <c r="C108" s="11"/>
      <c r="D108" s="11"/>
      <c r="E108" s="11"/>
      <c r="F108" s="9"/>
      <c r="G108" s="9"/>
      <c r="H108" s="9"/>
      <c r="I108" s="9"/>
      <c r="J108" s="9"/>
    </row>
    <row r="109" spans="1:10" x14ac:dyDescent="0.25">
      <c r="A109" s="11"/>
      <c r="B109" s="11"/>
      <c r="C109" s="11"/>
      <c r="D109" s="11"/>
      <c r="E109" s="11"/>
      <c r="F109" s="9"/>
      <c r="G109" s="9"/>
      <c r="H109" s="9"/>
      <c r="I109" s="9"/>
      <c r="J109" s="11"/>
    </row>
    <row r="110" spans="1:10" x14ac:dyDescent="0.25">
      <c r="A110" s="11"/>
      <c r="B110" s="11"/>
      <c r="C110" s="11"/>
      <c r="D110" s="11"/>
      <c r="E110" s="11"/>
      <c r="F110" s="9"/>
      <c r="G110" s="9"/>
      <c r="H110" s="9"/>
      <c r="I110" s="9"/>
      <c r="J110" s="11"/>
    </row>
    <row r="111" spans="1:10" x14ac:dyDescent="0.25">
      <c r="A111" s="11"/>
      <c r="B111" s="11"/>
      <c r="C111" s="11"/>
      <c r="D111" s="11"/>
      <c r="E111" s="11"/>
      <c r="F111" s="9"/>
      <c r="G111" s="9"/>
      <c r="H111" s="9"/>
      <c r="I111" s="9"/>
      <c r="J111" s="11"/>
    </row>
    <row r="112" spans="1:10" x14ac:dyDescent="0.25">
      <c r="A112" s="11"/>
      <c r="B112" s="11"/>
      <c r="C112" s="11"/>
      <c r="D112" s="11"/>
      <c r="E112" s="11"/>
      <c r="F112" s="9"/>
      <c r="G112" s="9"/>
      <c r="H112" s="9"/>
      <c r="I112" s="9"/>
      <c r="J112" s="11"/>
    </row>
    <row r="113" spans="1:10" x14ac:dyDescent="0.25">
      <c r="A113" s="11"/>
      <c r="B113" s="11"/>
      <c r="C113" s="11"/>
      <c r="D113" s="11"/>
      <c r="E113" s="11"/>
      <c r="F113" s="9"/>
      <c r="G113" s="9"/>
      <c r="H113" s="9"/>
      <c r="I113" s="9"/>
      <c r="J113" s="11"/>
    </row>
    <row r="114" spans="1:10" x14ac:dyDescent="0.25">
      <c r="A114" s="11"/>
      <c r="B114" s="11"/>
      <c r="C114" s="11"/>
      <c r="D114" s="11"/>
      <c r="E114" s="11"/>
      <c r="F114" s="9"/>
      <c r="G114" s="9"/>
      <c r="H114" s="9"/>
      <c r="I114" s="9"/>
      <c r="J114" s="11"/>
    </row>
    <row r="115" spans="1:10" x14ac:dyDescent="0.25">
      <c r="A115" s="11"/>
      <c r="B115" s="11"/>
      <c r="C115" s="11"/>
      <c r="D115" s="11"/>
      <c r="E115" s="11"/>
      <c r="F115" s="9"/>
      <c r="G115" s="9"/>
      <c r="H115" s="9"/>
      <c r="I115" s="9"/>
      <c r="J115" s="11"/>
    </row>
    <row r="116" spans="1:10" x14ac:dyDescent="0.25">
      <c r="A116" s="11"/>
      <c r="B116" s="11"/>
      <c r="C116" s="11"/>
      <c r="D116" s="11"/>
      <c r="E116" s="11"/>
      <c r="F116" s="9"/>
      <c r="G116" s="9"/>
      <c r="H116" s="9"/>
      <c r="I116" s="9"/>
      <c r="J116" s="11"/>
    </row>
    <row r="117" spans="1:10" x14ac:dyDescent="0.25">
      <c r="A117" s="11"/>
      <c r="B117" s="11"/>
      <c r="C117" s="11"/>
      <c r="D117" s="11"/>
      <c r="E117" s="11"/>
      <c r="F117" s="11"/>
      <c r="G117" s="11"/>
      <c r="H117" s="11"/>
      <c r="I117" s="11"/>
      <c r="J117" s="11"/>
    </row>
    <row r="118" spans="1:10" x14ac:dyDescent="0.25">
      <c r="A118" s="11"/>
      <c r="B118" s="11"/>
      <c r="C118" s="11"/>
      <c r="D118" s="11"/>
      <c r="E118" s="11"/>
      <c r="F118" s="11"/>
      <c r="G118" s="11"/>
      <c r="H118" s="11"/>
      <c r="I118" s="11"/>
      <c r="J118" s="11"/>
    </row>
    <row r="119" spans="1:10" x14ac:dyDescent="0.25">
      <c r="A119" s="11"/>
      <c r="B119" s="11"/>
      <c r="C119" s="11"/>
      <c r="D119" s="11"/>
      <c r="E119" s="11"/>
      <c r="F119" s="11"/>
      <c r="G119" s="11"/>
      <c r="H119" s="11"/>
      <c r="I119" s="11"/>
      <c r="J119" s="11"/>
    </row>
    <row r="120" spans="1:10" x14ac:dyDescent="0.25">
      <c r="A120" s="11"/>
      <c r="B120" s="11"/>
      <c r="C120" s="11"/>
      <c r="D120" s="11"/>
      <c r="E120" s="11"/>
      <c r="F120" s="11"/>
      <c r="G120" s="11"/>
      <c r="H120" s="11"/>
      <c r="I120" s="11"/>
      <c r="J120" s="11"/>
    </row>
    <row r="121" spans="1:10" x14ac:dyDescent="0.25">
      <c r="A121" s="11"/>
      <c r="B121" s="11"/>
      <c r="C121" s="11"/>
      <c r="D121" s="11"/>
      <c r="E121" s="11"/>
      <c r="F121" s="27"/>
      <c r="G121" s="11"/>
      <c r="H121" s="11"/>
      <c r="I121" s="11"/>
      <c r="J121" s="11"/>
    </row>
    <row r="122" spans="1:10" x14ac:dyDescent="0.25">
      <c r="A122" s="11"/>
      <c r="B122" s="11"/>
      <c r="C122" s="11"/>
      <c r="D122" s="11"/>
      <c r="E122" s="11"/>
      <c r="F122" s="11"/>
      <c r="G122" s="11"/>
      <c r="H122" s="11"/>
      <c r="I122" s="11"/>
      <c r="J122" s="11"/>
    </row>
    <row r="123" spans="1:10" x14ac:dyDescent="0.25">
      <c r="A123" s="11"/>
      <c r="B123" s="11"/>
      <c r="C123" s="11"/>
      <c r="D123" s="11"/>
      <c r="E123" s="11"/>
      <c r="F123" s="11"/>
      <c r="G123" s="11"/>
      <c r="H123" s="11"/>
      <c r="I123" s="11"/>
      <c r="J123" s="11"/>
    </row>
    <row r="124" spans="1:10" x14ac:dyDescent="0.25">
      <c r="A124" s="11"/>
      <c r="B124" s="11"/>
      <c r="C124" s="11"/>
      <c r="D124" s="11"/>
      <c r="E124" s="11"/>
      <c r="F124" s="13"/>
      <c r="G124" s="13"/>
      <c r="H124" s="13"/>
      <c r="I124" s="13"/>
      <c r="J124" s="13"/>
    </row>
    <row r="125" spans="1:10" x14ac:dyDescent="0.25">
      <c r="A125" s="149" t="s">
        <v>1109</v>
      </c>
      <c r="B125" s="149"/>
      <c r="C125" s="149"/>
      <c r="D125" s="149"/>
      <c r="E125" s="149"/>
      <c r="F125" s="28"/>
      <c r="G125" s="28"/>
      <c r="H125" s="28"/>
      <c r="I125" s="28"/>
      <c r="J125" s="28"/>
    </row>
    <row r="126" spans="1:10" ht="31.5" x14ac:dyDescent="0.25">
      <c r="A126" s="26"/>
      <c r="B126" s="32" t="s">
        <v>577</v>
      </c>
      <c r="C126" s="30" t="s">
        <v>578</v>
      </c>
      <c r="D126" s="150" t="s">
        <v>1106</v>
      </c>
      <c r="E126" s="150"/>
      <c r="F126" s="226">
        <f>SUM(F127:F143)</f>
        <v>0</v>
      </c>
      <c r="G126" s="226">
        <f>SUM(G127:G143)</f>
        <v>0</v>
      </c>
      <c r="H126" s="221"/>
      <c r="I126" s="221"/>
      <c r="J126" s="222" t="b">
        <f>F126+G126='ОК Отчет'!F385+'ОК Отчет'!G385</f>
        <v>1</v>
      </c>
    </row>
    <row r="127" spans="1:10" x14ac:dyDescent="0.25">
      <c r="A127" s="9"/>
      <c r="B127" s="9"/>
      <c r="C127" s="10"/>
      <c r="D127" s="9"/>
      <c r="E127" s="9"/>
      <c r="F127" s="9"/>
      <c r="G127" s="9"/>
      <c r="H127" s="9"/>
      <c r="I127" s="9"/>
      <c r="J127" s="11"/>
    </row>
    <row r="128" spans="1:10" x14ac:dyDescent="0.25">
      <c r="A128" s="11"/>
      <c r="B128" s="11"/>
      <c r="C128" s="11"/>
      <c r="D128" s="11"/>
      <c r="E128" s="11"/>
      <c r="F128" s="11"/>
      <c r="G128" s="11"/>
      <c r="H128" s="11"/>
      <c r="I128" s="11"/>
      <c r="J128" s="11"/>
    </row>
    <row r="129" spans="1:10" x14ac:dyDescent="0.25">
      <c r="A129" s="11"/>
      <c r="B129" s="11"/>
      <c r="C129" s="11"/>
      <c r="D129" s="11"/>
      <c r="E129" s="11"/>
      <c r="F129" s="11"/>
      <c r="G129" s="11"/>
      <c r="H129" s="11"/>
      <c r="I129" s="11"/>
      <c r="J129" s="11"/>
    </row>
    <row r="130" spans="1:10" x14ac:dyDescent="0.25">
      <c r="A130" s="11"/>
      <c r="B130" s="11"/>
      <c r="C130" s="11"/>
      <c r="D130" s="11"/>
      <c r="E130" s="11"/>
      <c r="F130" s="11"/>
      <c r="G130" s="11"/>
      <c r="H130" s="11"/>
      <c r="I130" s="11"/>
      <c r="J130" s="11"/>
    </row>
    <row r="131" spans="1:10" x14ac:dyDescent="0.25">
      <c r="A131" s="11"/>
      <c r="B131" s="11"/>
      <c r="C131" s="11"/>
      <c r="D131" s="11"/>
      <c r="E131" s="11"/>
      <c r="F131" s="11"/>
      <c r="G131" s="11"/>
      <c r="H131" s="11"/>
      <c r="I131" s="11"/>
      <c r="J131" s="11"/>
    </row>
    <row r="132" spans="1:10" x14ac:dyDescent="0.25">
      <c r="A132" s="11"/>
      <c r="B132" s="11"/>
      <c r="C132" s="11"/>
      <c r="D132" s="11"/>
      <c r="E132" s="11"/>
      <c r="F132" s="11"/>
      <c r="G132" s="11"/>
      <c r="H132" s="11"/>
      <c r="I132" s="11"/>
      <c r="J132" s="11"/>
    </row>
    <row r="133" spans="1:10" x14ac:dyDescent="0.25">
      <c r="A133" s="11"/>
      <c r="B133" s="11"/>
      <c r="C133" s="11"/>
      <c r="D133" s="11"/>
      <c r="E133" s="11"/>
      <c r="F133" s="11"/>
      <c r="G133" s="11"/>
      <c r="H133" s="11"/>
      <c r="I133" s="11"/>
      <c r="J133" s="11"/>
    </row>
    <row r="134" spans="1:10" x14ac:dyDescent="0.25">
      <c r="A134" s="11"/>
      <c r="B134" s="11"/>
      <c r="C134" s="11"/>
      <c r="D134" s="11"/>
      <c r="E134" s="11"/>
      <c r="F134" s="11"/>
      <c r="G134" s="11"/>
      <c r="H134" s="11"/>
      <c r="I134" s="11"/>
      <c r="J134" s="11"/>
    </row>
    <row r="135" spans="1:10" x14ac:dyDescent="0.25">
      <c r="A135" s="11"/>
      <c r="B135" s="11"/>
      <c r="C135" s="11"/>
      <c r="D135" s="11"/>
      <c r="E135" s="11"/>
      <c r="F135" s="11"/>
      <c r="G135" s="11"/>
      <c r="H135" s="11"/>
      <c r="I135" s="11"/>
      <c r="J135" s="11"/>
    </row>
    <row r="136" spans="1:10" x14ac:dyDescent="0.25">
      <c r="A136" s="11"/>
      <c r="B136" s="11"/>
      <c r="C136" s="11"/>
      <c r="D136" s="11"/>
      <c r="E136" s="11"/>
      <c r="F136" s="11"/>
      <c r="G136" s="11"/>
      <c r="H136" s="11"/>
      <c r="I136" s="11"/>
      <c r="J136" s="11"/>
    </row>
    <row r="137" spans="1:10" x14ac:dyDescent="0.25">
      <c r="A137" s="11"/>
      <c r="B137" s="11"/>
      <c r="C137" s="11"/>
      <c r="D137" s="11"/>
      <c r="E137" s="11"/>
      <c r="F137" s="11"/>
      <c r="G137" s="11"/>
      <c r="H137" s="11"/>
      <c r="I137" s="11"/>
      <c r="J137" s="11"/>
    </row>
    <row r="138" spans="1:10" x14ac:dyDescent="0.25">
      <c r="A138" s="11"/>
      <c r="B138" s="11"/>
      <c r="C138" s="11"/>
      <c r="D138" s="11"/>
      <c r="E138" s="11"/>
      <c r="F138" s="11"/>
      <c r="G138" s="11"/>
      <c r="H138" s="11"/>
      <c r="I138" s="11"/>
      <c r="J138" s="11"/>
    </row>
    <row r="139" spans="1:10" x14ac:dyDescent="0.25">
      <c r="A139" s="11"/>
      <c r="B139" s="11"/>
      <c r="C139" s="11"/>
      <c r="D139" s="11"/>
      <c r="E139" s="11"/>
      <c r="F139" s="11"/>
      <c r="G139" s="11"/>
      <c r="H139" s="11"/>
      <c r="I139" s="11"/>
      <c r="J139" s="11"/>
    </row>
    <row r="140" spans="1:10" x14ac:dyDescent="0.25">
      <c r="A140" s="11"/>
      <c r="B140" s="11"/>
      <c r="C140" s="11"/>
      <c r="D140" s="11"/>
      <c r="E140" s="11"/>
      <c r="F140" s="11"/>
      <c r="G140" s="11"/>
      <c r="H140" s="11"/>
      <c r="I140" s="11"/>
      <c r="J140" s="11"/>
    </row>
    <row r="141" spans="1:10" x14ac:dyDescent="0.25">
      <c r="A141" s="11"/>
      <c r="B141" s="11"/>
      <c r="C141" s="11"/>
      <c r="D141" s="11"/>
      <c r="E141" s="11"/>
      <c r="F141" s="11"/>
      <c r="G141" s="11"/>
      <c r="H141" s="11"/>
      <c r="I141" s="11"/>
      <c r="J141" s="11"/>
    </row>
    <row r="142" spans="1:10" x14ac:dyDescent="0.25">
      <c r="A142" s="11"/>
      <c r="B142" s="11"/>
      <c r="C142" s="11"/>
      <c r="D142" s="11"/>
      <c r="E142" s="11"/>
      <c r="F142" s="11"/>
      <c r="G142" s="11"/>
      <c r="H142" s="11"/>
      <c r="I142" s="11"/>
      <c r="J142" s="11"/>
    </row>
    <row r="143" spans="1:10" x14ac:dyDescent="0.25">
      <c r="A143" s="11"/>
      <c r="B143" s="11"/>
      <c r="C143" s="11"/>
      <c r="D143" s="11"/>
      <c r="E143" s="11"/>
      <c r="F143" s="11"/>
      <c r="G143" s="11"/>
      <c r="H143" s="11"/>
      <c r="I143" s="11"/>
      <c r="J143" s="11"/>
    </row>
    <row r="144" spans="1:10" x14ac:dyDescent="0.25">
      <c r="A144" s="151" t="s">
        <v>580</v>
      </c>
      <c r="B144" s="152"/>
      <c r="C144" s="152"/>
      <c r="D144" s="152"/>
      <c r="E144" s="152"/>
      <c r="F144" s="209"/>
      <c r="G144" s="209"/>
      <c r="H144" s="209"/>
      <c r="I144" s="28"/>
      <c r="J144" s="28"/>
    </row>
    <row r="145" spans="1:10" ht="31.5" x14ac:dyDescent="0.25">
      <c r="A145" s="26"/>
      <c r="B145" s="32" t="s">
        <v>1062</v>
      </c>
      <c r="C145" s="30" t="s">
        <v>612</v>
      </c>
      <c r="D145" s="150" t="s">
        <v>1106</v>
      </c>
      <c r="E145" s="150"/>
      <c r="F145" s="226">
        <f>SUM(F146:F160)</f>
        <v>0</v>
      </c>
      <c r="G145" s="226">
        <f>SUM(G146:G160)</f>
        <v>0</v>
      </c>
      <c r="H145" s="226"/>
      <c r="I145" s="221"/>
      <c r="J145" s="222" t="b">
        <f>F145+G145='ОК Отчет'!F406+'ОК Отчет'!F406</f>
        <v>1</v>
      </c>
    </row>
    <row r="146" spans="1:10" x14ac:dyDescent="0.25">
      <c r="A146" s="11"/>
      <c r="B146" s="11"/>
      <c r="C146" s="12"/>
      <c r="D146" s="11"/>
      <c r="E146" s="11"/>
      <c r="F146" s="11"/>
      <c r="G146" s="11"/>
      <c r="H146" s="11"/>
      <c r="I146" s="225"/>
      <c r="J146" s="11"/>
    </row>
    <row r="147" spans="1:10" x14ac:dyDescent="0.25">
      <c r="A147" s="11"/>
      <c r="B147" s="11"/>
      <c r="C147" s="12"/>
      <c r="D147" s="11"/>
      <c r="E147" s="11"/>
      <c r="F147" s="11"/>
      <c r="G147" s="11"/>
      <c r="H147" s="11"/>
      <c r="I147" s="11"/>
      <c r="J147" s="11"/>
    </row>
    <row r="148" spans="1:10" x14ac:dyDescent="0.25">
      <c r="A148" s="11"/>
      <c r="B148" s="11"/>
      <c r="C148" s="12"/>
      <c r="D148" s="11"/>
      <c r="E148" s="11"/>
      <c r="F148" s="11"/>
      <c r="G148" s="11"/>
      <c r="H148" s="11"/>
      <c r="I148" s="11"/>
      <c r="J148" s="11"/>
    </row>
    <row r="149" spans="1:10" x14ac:dyDescent="0.25">
      <c r="A149" s="11"/>
      <c r="B149" s="11"/>
      <c r="C149" s="12"/>
      <c r="D149" s="11"/>
      <c r="E149" s="11"/>
      <c r="F149" s="11"/>
      <c r="G149" s="11"/>
      <c r="H149" s="11"/>
      <c r="I149" s="11"/>
      <c r="J149" s="11"/>
    </row>
    <row r="150" spans="1:10" x14ac:dyDescent="0.25">
      <c r="A150" s="11"/>
      <c r="B150" s="11"/>
      <c r="C150" s="12"/>
      <c r="D150" s="11"/>
      <c r="E150" s="11"/>
      <c r="F150" s="11"/>
      <c r="G150" s="11"/>
      <c r="H150" s="11"/>
      <c r="I150" s="11"/>
      <c r="J150" s="11"/>
    </row>
    <row r="151" spans="1:10" x14ac:dyDescent="0.25">
      <c r="A151" s="11"/>
      <c r="B151" s="11"/>
      <c r="C151" s="12"/>
      <c r="D151" s="11"/>
      <c r="E151" s="11"/>
      <c r="F151" s="11"/>
      <c r="G151" s="11"/>
      <c r="H151" s="11"/>
      <c r="I151" s="11"/>
      <c r="J151" s="11"/>
    </row>
    <row r="152" spans="1:10" x14ac:dyDescent="0.25">
      <c r="A152" s="11"/>
      <c r="B152" s="11"/>
      <c r="C152" s="11"/>
      <c r="D152" s="11"/>
      <c r="E152" s="11"/>
      <c r="F152" s="11"/>
      <c r="G152" s="11"/>
      <c r="H152" s="11"/>
      <c r="I152" s="11"/>
      <c r="J152" s="11"/>
    </row>
    <row r="153" spans="1:10" x14ac:dyDescent="0.25">
      <c r="A153" s="11"/>
      <c r="B153" s="11"/>
      <c r="C153" s="11"/>
      <c r="D153" s="11"/>
      <c r="E153" s="11"/>
      <c r="F153" s="11"/>
      <c r="G153" s="11"/>
      <c r="H153" s="11"/>
      <c r="I153" s="11"/>
      <c r="J153" s="11"/>
    </row>
    <row r="154" spans="1:10" x14ac:dyDescent="0.25">
      <c r="A154" s="11"/>
      <c r="B154" s="11"/>
      <c r="C154" s="11"/>
      <c r="D154" s="11"/>
      <c r="E154" s="11"/>
      <c r="F154" s="11"/>
      <c r="G154" s="11"/>
      <c r="H154" s="11"/>
      <c r="I154" s="11"/>
      <c r="J154" s="11"/>
    </row>
    <row r="155" spans="1:10" x14ac:dyDescent="0.25">
      <c r="A155" s="11"/>
      <c r="B155" s="11"/>
      <c r="C155" s="11"/>
      <c r="D155" s="11"/>
      <c r="E155" s="11"/>
      <c r="F155" s="11"/>
      <c r="G155" s="11"/>
      <c r="H155" s="11"/>
      <c r="I155" s="11"/>
      <c r="J155" s="11"/>
    </row>
    <row r="156" spans="1:10" x14ac:dyDescent="0.25">
      <c r="A156" s="11"/>
      <c r="B156" s="11"/>
      <c r="C156" s="11"/>
      <c r="D156" s="11"/>
      <c r="E156" s="11"/>
      <c r="F156" s="11"/>
      <c r="G156" s="11"/>
      <c r="H156" s="11"/>
      <c r="I156" s="11"/>
      <c r="J156" s="11"/>
    </row>
    <row r="157" spans="1:10" x14ac:dyDescent="0.25">
      <c r="A157" s="11"/>
      <c r="B157" s="11"/>
      <c r="C157" s="11"/>
      <c r="D157" s="11"/>
      <c r="E157" s="11"/>
      <c r="F157" s="11"/>
      <c r="G157" s="11"/>
      <c r="H157" s="11"/>
      <c r="I157" s="11"/>
      <c r="J157" s="11"/>
    </row>
    <row r="158" spans="1:10" x14ac:dyDescent="0.25">
      <c r="A158" s="11"/>
      <c r="B158" s="11"/>
      <c r="C158" s="11"/>
      <c r="D158" s="11"/>
      <c r="E158" s="11"/>
      <c r="F158" s="11"/>
      <c r="G158" s="11"/>
      <c r="H158" s="11"/>
      <c r="I158" s="11"/>
      <c r="J158" s="11"/>
    </row>
    <row r="159" spans="1:10" x14ac:dyDescent="0.25">
      <c r="A159" s="11"/>
      <c r="B159" s="11"/>
      <c r="C159" s="11"/>
      <c r="D159" s="11"/>
      <c r="E159" s="11"/>
      <c r="F159" s="11"/>
      <c r="G159" s="11"/>
      <c r="H159" s="11"/>
      <c r="I159" s="11"/>
      <c r="J159" s="11"/>
    </row>
    <row r="160" spans="1:10" ht="15.75" thickBot="1" x14ac:dyDescent="0.3">
      <c r="A160" s="13"/>
      <c r="B160" s="13"/>
      <c r="C160" s="13"/>
      <c r="D160" s="13"/>
      <c r="E160" s="13"/>
      <c r="F160" s="13"/>
      <c r="G160" s="13"/>
      <c r="H160" s="13"/>
      <c r="I160" s="13"/>
      <c r="J160" s="13"/>
    </row>
    <row r="161" spans="1:10" ht="15.75" thickBot="1" x14ac:dyDescent="0.3">
      <c r="A161" s="214" t="s">
        <v>1110</v>
      </c>
      <c r="B161" s="215"/>
      <c r="C161" s="215"/>
      <c r="D161" s="215"/>
      <c r="E161" s="215"/>
      <c r="F161" s="227">
        <f>F9+F68+F88+F107+F126+F145</f>
        <v>0</v>
      </c>
      <c r="G161" s="227">
        <f>G9+G68+G88+G107+G126+G145</f>
        <v>0</v>
      </c>
      <c r="H161" s="227"/>
      <c r="I161" s="227"/>
      <c r="J161" s="224"/>
    </row>
    <row r="162" spans="1:10" x14ac:dyDescent="0.25">
      <c r="A162" s="29"/>
      <c r="B162" s="29"/>
      <c r="C162" s="29"/>
      <c r="D162" s="29"/>
      <c r="E162" s="29"/>
      <c r="F162" s="29"/>
      <c r="G162" s="29"/>
      <c r="H162" s="29"/>
      <c r="I162" s="29"/>
      <c r="J162" s="29"/>
    </row>
    <row r="163" spans="1:10" ht="15.75" x14ac:dyDescent="0.25">
      <c r="A163" s="145" t="s">
        <v>1111</v>
      </c>
      <c r="B163" s="146"/>
      <c r="C163" s="146"/>
      <c r="D163" s="146"/>
      <c r="E163" s="146"/>
      <c r="F163" s="146"/>
      <c r="G163" s="146"/>
      <c r="H163" s="146"/>
      <c r="I163" s="146"/>
      <c r="J163" s="146"/>
    </row>
  </sheetData>
  <mergeCells count="34">
    <mergeCell ref="D11:E11"/>
    <mergeCell ref="A1:J1"/>
    <mergeCell ref="A2:J2"/>
    <mergeCell ref="A3:J3"/>
    <mergeCell ref="A4:J4"/>
    <mergeCell ref="A5:J5"/>
    <mergeCell ref="F6:F7"/>
    <mergeCell ref="G6:G7"/>
    <mergeCell ref="J6:J7"/>
    <mergeCell ref="A9:E9"/>
    <mergeCell ref="A29:E29"/>
    <mergeCell ref="A6:A7"/>
    <mergeCell ref="B6:B7"/>
    <mergeCell ref="C6:C7"/>
    <mergeCell ref="D6:D7"/>
    <mergeCell ref="E6:E7"/>
    <mergeCell ref="H6:H7"/>
    <mergeCell ref="I6:I7"/>
    <mergeCell ref="D145:E145"/>
    <mergeCell ref="A161:E161"/>
    <mergeCell ref="A163:J163"/>
    <mergeCell ref="A10:E10"/>
    <mergeCell ref="D88:E88"/>
    <mergeCell ref="A106:E106"/>
    <mergeCell ref="D107:E107"/>
    <mergeCell ref="A125:E125"/>
    <mergeCell ref="D126:E126"/>
    <mergeCell ref="A144:E144"/>
    <mergeCell ref="A49:E49"/>
    <mergeCell ref="D50:E50"/>
    <mergeCell ref="A67:E67"/>
    <mergeCell ref="D68:E68"/>
    <mergeCell ref="A87:E87"/>
    <mergeCell ref="D30:E3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tabSelected="1" topLeftCell="A109" workbookViewId="0">
      <selection activeCell="N119" sqref="N119"/>
    </sheetView>
  </sheetViews>
  <sheetFormatPr defaultRowHeight="15" x14ac:dyDescent="0.25"/>
  <cols>
    <col min="1" max="1" width="9.140625" style="49"/>
    <col min="2" max="2" width="11.5703125" style="49" customWidth="1"/>
    <col min="3" max="3" width="25.85546875" style="49" customWidth="1"/>
    <col min="4" max="6" width="9.140625" style="49"/>
    <col min="7" max="7" width="10.28515625" style="49" bestFit="1" customWidth="1"/>
    <col min="8" max="8" width="12.7109375" style="49" customWidth="1"/>
    <col min="9" max="9" width="11.140625" style="49" customWidth="1"/>
    <col min="10" max="10" width="23.28515625" style="49" customWidth="1"/>
  </cols>
  <sheetData>
    <row r="1" spans="1:10" ht="64.5" customHeight="1" x14ac:dyDescent="0.25">
      <c r="A1" s="181" t="s">
        <v>1112</v>
      </c>
      <c r="B1" s="181"/>
      <c r="C1" s="181"/>
      <c r="D1" s="181"/>
      <c r="E1" s="181"/>
      <c r="F1" s="181"/>
      <c r="G1" s="181"/>
      <c r="H1" s="181"/>
      <c r="I1" s="181"/>
      <c r="J1" s="181"/>
    </row>
    <row r="2" spans="1:10" ht="15.75" x14ac:dyDescent="0.25">
      <c r="A2" s="181"/>
      <c r="B2" s="181"/>
      <c r="C2" s="181"/>
      <c r="D2" s="181"/>
      <c r="E2" s="181"/>
      <c r="F2" s="181"/>
      <c r="G2" s="181"/>
      <c r="H2" s="181"/>
      <c r="I2" s="181"/>
      <c r="J2" s="181"/>
    </row>
    <row r="3" spans="1:10" ht="15.75" x14ac:dyDescent="0.25">
      <c r="A3" s="182"/>
      <c r="B3" s="183"/>
      <c r="C3" s="183"/>
      <c r="D3" s="183"/>
      <c r="E3" s="183"/>
      <c r="F3" s="183"/>
      <c r="G3" s="183"/>
      <c r="H3" s="183"/>
      <c r="I3" s="183"/>
      <c r="J3" s="183"/>
    </row>
    <row r="4" spans="1:10" x14ac:dyDescent="0.25">
      <c r="A4" s="184" t="s">
        <v>1097</v>
      </c>
      <c r="B4" s="184"/>
      <c r="C4" s="184"/>
      <c r="D4" s="184"/>
      <c r="E4" s="184"/>
      <c r="F4" s="184"/>
      <c r="G4" s="184"/>
      <c r="H4" s="184"/>
      <c r="I4" s="184"/>
      <c r="J4" s="184"/>
    </row>
    <row r="5" spans="1:10" x14ac:dyDescent="0.25">
      <c r="A5" s="185"/>
      <c r="B5" s="185"/>
      <c r="C5" s="185"/>
      <c r="D5" s="185"/>
      <c r="E5" s="185"/>
      <c r="F5" s="185"/>
      <c r="G5" s="186"/>
      <c r="H5" s="186"/>
      <c r="I5" s="186"/>
      <c r="J5" s="185"/>
    </row>
    <row r="6" spans="1:10" x14ac:dyDescent="0.25">
      <c r="A6" s="170" t="s">
        <v>1098</v>
      </c>
      <c r="B6" s="170" t="s">
        <v>1099</v>
      </c>
      <c r="C6" s="170" t="s">
        <v>1100</v>
      </c>
      <c r="D6" s="179" t="s">
        <v>5</v>
      </c>
      <c r="E6" s="170" t="s">
        <v>1101</v>
      </c>
      <c r="F6" s="172" t="s">
        <v>1102</v>
      </c>
      <c r="G6" s="174" t="s">
        <v>1103</v>
      </c>
      <c r="H6" s="170" t="s">
        <v>1258</v>
      </c>
      <c r="I6" s="170" t="s">
        <v>1259</v>
      </c>
      <c r="J6" s="175" t="s">
        <v>1104</v>
      </c>
    </row>
    <row r="7" spans="1:10" x14ac:dyDescent="0.25">
      <c r="A7" s="171"/>
      <c r="B7" s="171"/>
      <c r="C7" s="171"/>
      <c r="D7" s="180"/>
      <c r="E7" s="171"/>
      <c r="F7" s="173"/>
      <c r="G7" s="174"/>
      <c r="H7" s="171"/>
      <c r="I7" s="171"/>
      <c r="J7" s="176"/>
    </row>
    <row r="8" spans="1:10" ht="15.75" thickBot="1" x14ac:dyDescent="0.3">
      <c r="A8" s="33">
        <v>1</v>
      </c>
      <c r="B8" s="33">
        <v>2</v>
      </c>
      <c r="C8" s="33">
        <v>3</v>
      </c>
      <c r="D8" s="34">
        <v>4</v>
      </c>
      <c r="E8" s="267">
        <v>5</v>
      </c>
      <c r="F8" s="35">
        <v>6</v>
      </c>
      <c r="G8" s="35">
        <v>7</v>
      </c>
      <c r="H8" s="35">
        <v>8</v>
      </c>
      <c r="I8" s="35">
        <v>9</v>
      </c>
      <c r="J8" s="35">
        <v>10</v>
      </c>
    </row>
    <row r="9" spans="1:10" ht="16.5" thickBot="1" x14ac:dyDescent="0.3">
      <c r="A9" s="177" t="s">
        <v>1105</v>
      </c>
      <c r="B9" s="178"/>
      <c r="C9" s="178"/>
      <c r="D9" s="178"/>
      <c r="E9" s="178"/>
      <c r="F9" s="216"/>
      <c r="G9" s="216"/>
      <c r="H9" s="216"/>
      <c r="I9" s="216"/>
      <c r="J9" s="217"/>
    </row>
    <row r="10" spans="1:10" ht="16.5" thickBot="1" x14ac:dyDescent="0.3">
      <c r="A10" s="268" t="s">
        <v>8</v>
      </c>
      <c r="B10" s="265"/>
      <c r="C10" s="265"/>
      <c r="D10" s="265"/>
      <c r="E10" s="266"/>
      <c r="F10" s="218"/>
      <c r="G10" s="218"/>
      <c r="H10" s="219"/>
      <c r="I10" s="219"/>
      <c r="J10" s="219"/>
    </row>
    <row r="11" spans="1:10" ht="63" x14ac:dyDescent="0.25">
      <c r="A11" s="47"/>
      <c r="B11" s="50" t="s">
        <v>1113</v>
      </c>
      <c r="C11" s="51" t="s">
        <v>58</v>
      </c>
      <c r="D11" s="38" t="s">
        <v>9</v>
      </c>
      <c r="E11" s="38" t="s">
        <v>1106</v>
      </c>
      <c r="F11" s="55">
        <f>F12+F13+F14+F15+F16+F17+F18+F19+F20+F21+F22+F23+F24+F25+F26+F27+F28</f>
        <v>0</v>
      </c>
      <c r="G11" s="56" t="s">
        <v>1480</v>
      </c>
      <c r="H11" s="54"/>
      <c r="I11" s="54"/>
      <c r="J11" s="53" t="b">
        <f>F11='ОК Отчет'!F37</f>
        <v>1</v>
      </c>
    </row>
    <row r="12" spans="1:10" x14ac:dyDescent="0.25">
      <c r="A12" s="41"/>
      <c r="B12" s="39"/>
      <c r="C12" s="40"/>
      <c r="D12" s="39"/>
      <c r="E12" s="39"/>
      <c r="F12" s="39"/>
      <c r="G12" s="39"/>
      <c r="H12" s="39"/>
      <c r="I12" s="39"/>
      <c r="J12" s="41"/>
    </row>
    <row r="13" spans="1:10" x14ac:dyDescent="0.25">
      <c r="A13" s="41"/>
      <c r="B13" s="41"/>
      <c r="C13" s="42"/>
      <c r="D13" s="41"/>
      <c r="E13" s="41"/>
      <c r="F13" s="41"/>
      <c r="G13" s="41"/>
      <c r="H13" s="41"/>
      <c r="I13" s="41"/>
      <c r="J13" s="41"/>
    </row>
    <row r="14" spans="1:10" x14ac:dyDescent="0.25">
      <c r="A14" s="41"/>
      <c r="B14" s="41"/>
      <c r="C14" s="41"/>
      <c r="D14" s="41"/>
      <c r="E14" s="41"/>
      <c r="F14" s="41"/>
      <c r="G14" s="41"/>
      <c r="H14" s="41"/>
      <c r="I14" s="41"/>
      <c r="J14" s="41"/>
    </row>
    <row r="15" spans="1:10" x14ac:dyDescent="0.25">
      <c r="A15" s="41"/>
      <c r="B15" s="41"/>
      <c r="C15" s="41"/>
      <c r="D15" s="41"/>
      <c r="E15" s="41"/>
      <c r="F15" s="41"/>
      <c r="G15" s="41"/>
      <c r="H15" s="41"/>
      <c r="I15" s="41"/>
      <c r="J15" s="41"/>
    </row>
    <row r="16" spans="1:10" x14ac:dyDescent="0.25">
      <c r="A16" s="41"/>
      <c r="B16" s="41"/>
      <c r="C16" s="41"/>
      <c r="D16" s="41"/>
      <c r="E16" s="41"/>
      <c r="F16" s="41"/>
      <c r="G16" s="41"/>
      <c r="H16" s="41"/>
      <c r="I16" s="41"/>
      <c r="J16" s="41"/>
    </row>
    <row r="17" spans="1:10" x14ac:dyDescent="0.25">
      <c r="A17" s="41"/>
      <c r="B17" s="41"/>
      <c r="C17" s="41"/>
      <c r="D17" s="41"/>
      <c r="E17" s="41"/>
      <c r="F17" s="41"/>
      <c r="G17" s="41"/>
      <c r="H17" s="41"/>
      <c r="I17" s="41"/>
      <c r="J17" s="41"/>
    </row>
    <row r="18" spans="1:10" x14ac:dyDescent="0.25">
      <c r="A18" s="41"/>
      <c r="B18" s="41"/>
      <c r="C18" s="41"/>
      <c r="D18" s="41"/>
      <c r="E18" s="41"/>
      <c r="F18" s="41"/>
      <c r="G18" s="41"/>
      <c r="H18" s="41"/>
      <c r="I18" s="41"/>
      <c r="J18" s="41"/>
    </row>
    <row r="19" spans="1:10" x14ac:dyDescent="0.25">
      <c r="A19" s="41"/>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s="41"/>
      <c r="B21" s="41"/>
      <c r="C21" s="41"/>
      <c r="D21" s="41"/>
      <c r="E21" s="41"/>
      <c r="F21" s="41"/>
      <c r="G21" s="41"/>
      <c r="H21" s="41"/>
      <c r="I21" s="41"/>
      <c r="J21" s="41"/>
    </row>
    <row r="22" spans="1:10" x14ac:dyDescent="0.25">
      <c r="A22" s="41"/>
      <c r="B22" s="41"/>
      <c r="C22" s="41"/>
      <c r="D22" s="41"/>
      <c r="E22" s="41"/>
      <c r="F22" s="41"/>
      <c r="G22" s="41"/>
      <c r="H22" s="41"/>
      <c r="I22" s="41"/>
      <c r="J22" s="41"/>
    </row>
    <row r="23" spans="1:10" x14ac:dyDescent="0.25">
      <c r="A23" s="41"/>
      <c r="B23" s="41"/>
      <c r="C23" s="41"/>
      <c r="D23" s="41"/>
      <c r="E23" s="41"/>
      <c r="F23" s="41"/>
      <c r="G23" s="41"/>
      <c r="H23" s="41"/>
      <c r="I23" s="41"/>
      <c r="J23" s="41"/>
    </row>
    <row r="24" spans="1:10" x14ac:dyDescent="0.25">
      <c r="A24" s="41"/>
      <c r="B24" s="41"/>
      <c r="C24" s="41"/>
      <c r="D24" s="41"/>
      <c r="E24" s="41"/>
      <c r="F24" s="41"/>
      <c r="G24" s="41"/>
      <c r="H24" s="41"/>
      <c r="I24" s="41"/>
      <c r="J24" s="41"/>
    </row>
    <row r="25" spans="1:10" x14ac:dyDescent="0.25">
      <c r="A25" s="41"/>
      <c r="B25" s="41"/>
      <c r="C25" s="41"/>
      <c r="D25" s="41"/>
      <c r="E25" s="41"/>
      <c r="F25" s="41"/>
      <c r="G25" s="41"/>
      <c r="H25" s="41"/>
      <c r="I25" s="41"/>
      <c r="J25" s="41"/>
    </row>
    <row r="26" spans="1:10" x14ac:dyDescent="0.25">
      <c r="A26" s="41"/>
      <c r="B26" s="41"/>
      <c r="C26" s="41"/>
      <c r="D26" s="41"/>
      <c r="E26" s="41"/>
      <c r="F26" s="41"/>
      <c r="G26" s="41"/>
      <c r="H26" s="41"/>
      <c r="I26" s="41"/>
      <c r="J26" s="41"/>
    </row>
    <row r="27" spans="1:10" x14ac:dyDescent="0.25">
      <c r="A27" s="41"/>
      <c r="B27" s="41"/>
      <c r="C27" s="41"/>
      <c r="D27" s="41"/>
      <c r="E27" s="41"/>
      <c r="F27" s="41"/>
      <c r="G27" s="41"/>
      <c r="H27" s="41"/>
      <c r="I27" s="41"/>
      <c r="J27" s="41"/>
    </row>
    <row r="28" spans="1:10" x14ac:dyDescent="0.25">
      <c r="A28" s="43"/>
      <c r="B28" s="43"/>
      <c r="C28" s="43"/>
      <c r="D28" s="43"/>
      <c r="E28" s="43"/>
      <c r="F28" s="43"/>
      <c r="G28" s="43"/>
      <c r="H28" s="43"/>
      <c r="I28" s="43"/>
      <c r="J28" s="43"/>
    </row>
    <row r="29" spans="1:10" ht="15.75" x14ac:dyDescent="0.25">
      <c r="A29" s="264" t="s">
        <v>1107</v>
      </c>
      <c r="B29" s="264"/>
      <c r="C29" s="264"/>
      <c r="D29" s="264"/>
      <c r="E29" s="264"/>
      <c r="F29" s="36"/>
      <c r="G29" s="36"/>
      <c r="H29" s="36"/>
      <c r="I29" s="36"/>
      <c r="J29" s="36"/>
    </row>
    <row r="30" spans="1:10" ht="31.5" x14ac:dyDescent="0.25">
      <c r="A30" s="44"/>
      <c r="B30" s="50" t="s">
        <v>1114</v>
      </c>
      <c r="C30" s="51" t="s">
        <v>232</v>
      </c>
      <c r="D30" s="270" t="s">
        <v>1106</v>
      </c>
      <c r="E30" s="271"/>
      <c r="F30" s="208">
        <f>F31+F32+F33+F34+F35+F36+F37+F38+F39+F40</f>
        <v>0</v>
      </c>
      <c r="G30" s="208">
        <f>G31+G32+G33+G34+G35+G36+G37+G38+G39+G40</f>
        <v>0</v>
      </c>
      <c r="H30" s="206"/>
      <c r="I30" s="206"/>
      <c r="J30" s="207" t="b">
        <f>F30+G30='ОК Отчет'!F133+'ОК Отчет'!G133</f>
        <v>1</v>
      </c>
    </row>
    <row r="31" spans="1:10" x14ac:dyDescent="0.25">
      <c r="A31" s="41"/>
      <c r="B31" s="15"/>
      <c r="C31" s="16"/>
      <c r="D31" s="105"/>
      <c r="E31" s="105"/>
      <c r="F31" s="41"/>
      <c r="G31" s="41"/>
      <c r="H31" s="41"/>
      <c r="I31" s="41"/>
      <c r="J31" s="45"/>
    </row>
    <row r="32" spans="1:10" x14ac:dyDescent="0.25">
      <c r="A32" s="41"/>
      <c r="B32" s="15"/>
      <c r="C32" s="16"/>
      <c r="D32" s="105"/>
      <c r="E32" s="105"/>
      <c r="F32" s="41"/>
      <c r="G32" s="41"/>
      <c r="H32" s="41"/>
      <c r="I32" s="41"/>
      <c r="J32" s="45"/>
    </row>
    <row r="33" spans="1:10" x14ac:dyDescent="0.25">
      <c r="A33" s="41"/>
      <c r="B33" s="15"/>
      <c r="C33" s="16"/>
      <c r="D33" s="105"/>
      <c r="E33" s="105"/>
      <c r="F33" s="41"/>
      <c r="G33" s="41"/>
      <c r="H33" s="41"/>
      <c r="I33" s="41"/>
      <c r="J33" s="45"/>
    </row>
    <row r="34" spans="1:10" x14ac:dyDescent="0.25">
      <c r="A34" s="41"/>
      <c r="B34" s="15"/>
      <c r="C34" s="16"/>
      <c r="D34" s="105"/>
      <c r="E34" s="105"/>
      <c r="F34" s="41"/>
      <c r="G34" s="41"/>
      <c r="H34" s="41"/>
      <c r="I34" s="41"/>
      <c r="J34" s="45"/>
    </row>
    <row r="35" spans="1:10" x14ac:dyDescent="0.25">
      <c r="A35" s="41"/>
      <c r="B35" s="15"/>
      <c r="C35" s="16"/>
      <c r="D35" s="105"/>
      <c r="E35" s="105"/>
      <c r="F35" s="41"/>
      <c r="G35" s="41"/>
      <c r="H35" s="41"/>
      <c r="I35" s="41"/>
      <c r="J35" s="45"/>
    </row>
    <row r="36" spans="1:10" x14ac:dyDescent="0.25">
      <c r="A36" s="41"/>
      <c r="B36" s="15"/>
      <c r="C36" s="16"/>
      <c r="D36" s="105"/>
      <c r="E36" s="105"/>
      <c r="F36" s="41"/>
      <c r="G36" s="41"/>
      <c r="H36" s="41"/>
      <c r="I36" s="41"/>
      <c r="J36" s="45"/>
    </row>
    <row r="37" spans="1:10" x14ac:dyDescent="0.25">
      <c r="A37" s="41"/>
      <c r="B37" s="15"/>
      <c r="C37" s="16"/>
      <c r="D37" s="105"/>
      <c r="E37" s="105"/>
      <c r="F37" s="41"/>
      <c r="G37" s="41"/>
      <c r="H37" s="41"/>
      <c r="I37" s="41"/>
      <c r="J37" s="45"/>
    </row>
    <row r="38" spans="1:10" x14ac:dyDescent="0.25">
      <c r="A38" s="41"/>
      <c r="B38" s="15"/>
      <c r="C38" s="16"/>
      <c r="D38" s="105"/>
      <c r="E38" s="105"/>
      <c r="F38" s="41"/>
      <c r="G38" s="41"/>
      <c r="H38" s="41"/>
      <c r="I38" s="41"/>
      <c r="J38" s="45"/>
    </row>
    <row r="39" spans="1:10" x14ac:dyDescent="0.25">
      <c r="A39" s="41"/>
      <c r="B39" s="15"/>
      <c r="C39" s="19"/>
      <c r="D39" s="105"/>
      <c r="E39" s="105"/>
      <c r="F39" s="41"/>
      <c r="G39" s="41"/>
      <c r="H39" s="41"/>
      <c r="I39" s="41"/>
      <c r="J39" s="45"/>
    </row>
    <row r="40" spans="1:10" x14ac:dyDescent="0.25">
      <c r="A40" s="41"/>
      <c r="B40" s="41"/>
      <c r="C40" s="41"/>
      <c r="D40" s="41"/>
      <c r="E40" s="41"/>
      <c r="F40" s="41"/>
      <c r="G40" s="41"/>
      <c r="H40" s="41"/>
      <c r="I40" s="41"/>
      <c r="J40" s="41"/>
    </row>
    <row r="41" spans="1:10" ht="31.5" x14ac:dyDescent="0.25">
      <c r="A41" s="52"/>
      <c r="B41" s="32" t="s">
        <v>1094</v>
      </c>
      <c r="C41" s="30" t="s">
        <v>1095</v>
      </c>
      <c r="D41" s="270" t="s">
        <v>1106</v>
      </c>
      <c r="E41" s="271"/>
      <c r="F41" s="208">
        <f>F42+F43+F44+F45+F46+F47+F54</f>
        <v>0</v>
      </c>
      <c r="G41" s="208">
        <f>G42+G43+G44+G45+G46+G47+G54</f>
        <v>0</v>
      </c>
      <c r="H41" s="206"/>
      <c r="I41" s="206"/>
      <c r="J41" s="207" t="b">
        <f>F41+G41='ОК Отчет'!F139+'ОК Отчет'!G139</f>
        <v>1</v>
      </c>
    </row>
    <row r="42" spans="1:10" x14ac:dyDescent="0.25">
      <c r="A42" s="41"/>
      <c r="B42" s="41"/>
      <c r="C42" s="41"/>
      <c r="D42" s="41"/>
      <c r="E42" s="41"/>
      <c r="F42" s="41"/>
      <c r="G42" s="41"/>
      <c r="H42" s="41"/>
      <c r="I42" s="41"/>
      <c r="J42" s="41"/>
    </row>
    <row r="43" spans="1:10" x14ac:dyDescent="0.25">
      <c r="A43" s="41"/>
      <c r="B43" s="41"/>
      <c r="C43" s="41"/>
      <c r="D43" s="41"/>
      <c r="E43" s="41"/>
      <c r="F43" s="41"/>
      <c r="G43" s="41"/>
      <c r="H43" s="41"/>
      <c r="I43" s="41"/>
      <c r="J43" s="41"/>
    </row>
    <row r="44" spans="1:10" x14ac:dyDescent="0.25">
      <c r="A44" s="41"/>
      <c r="B44" s="41"/>
      <c r="C44" s="41"/>
      <c r="D44" s="41"/>
      <c r="E44" s="41"/>
      <c r="F44" s="41"/>
      <c r="G44" s="41"/>
      <c r="H44" s="41"/>
      <c r="I44" s="41"/>
      <c r="J44" s="41"/>
    </row>
    <row r="45" spans="1:10" x14ac:dyDescent="0.25">
      <c r="A45" s="41"/>
      <c r="B45" s="41"/>
      <c r="C45" s="41"/>
      <c r="D45" s="41"/>
      <c r="E45" s="41"/>
      <c r="F45" s="41"/>
      <c r="G45" s="41"/>
      <c r="H45" s="41"/>
      <c r="I45" s="41"/>
      <c r="J45" s="41"/>
    </row>
    <row r="46" spans="1:10" x14ac:dyDescent="0.25">
      <c r="A46" s="41"/>
      <c r="B46" s="41"/>
      <c r="C46" s="41"/>
      <c r="D46" s="41"/>
      <c r="E46" s="41"/>
      <c r="F46" s="41"/>
      <c r="G46" s="41"/>
      <c r="H46" s="41"/>
      <c r="I46" s="41"/>
      <c r="J46" s="41"/>
    </row>
    <row r="47" spans="1:10" x14ac:dyDescent="0.25">
      <c r="A47" s="41"/>
      <c r="B47" s="41"/>
      <c r="C47" s="41"/>
      <c r="D47" s="41"/>
      <c r="E47" s="41"/>
      <c r="F47" s="41"/>
      <c r="G47" s="41"/>
      <c r="H47" s="41"/>
      <c r="I47" s="41"/>
      <c r="J47" s="41"/>
    </row>
    <row r="48" spans="1:10" x14ac:dyDescent="0.25">
      <c r="A48" s="41"/>
      <c r="B48" s="41"/>
      <c r="C48" s="41"/>
      <c r="D48" s="41"/>
      <c r="E48" s="41"/>
      <c r="F48" s="41"/>
      <c r="G48" s="41"/>
      <c r="H48" s="41"/>
      <c r="I48" s="41"/>
      <c r="J48" s="41"/>
    </row>
    <row r="49" spans="1:10" ht="63" x14ac:dyDescent="0.25">
      <c r="A49" s="52"/>
      <c r="B49" s="32" t="s">
        <v>280</v>
      </c>
      <c r="C49" s="30" t="s">
        <v>281</v>
      </c>
      <c r="D49" s="270" t="s">
        <v>1106</v>
      </c>
      <c r="E49" s="271"/>
      <c r="F49" s="208">
        <f>F50+F51+F52+F53+F54</f>
        <v>0</v>
      </c>
      <c r="G49" s="208">
        <f>G50+G51+G52+G53+G54</f>
        <v>0</v>
      </c>
      <c r="H49" s="208"/>
      <c r="I49" s="208"/>
      <c r="J49" s="207" t="b">
        <f>F49+G49='ОК Отчет'!F164+'ОК Отчет'!G164</f>
        <v>1</v>
      </c>
    </row>
    <row r="50" spans="1:10" x14ac:dyDescent="0.25">
      <c r="A50" s="41"/>
      <c r="B50" s="41"/>
      <c r="C50" s="41"/>
      <c r="D50" s="41"/>
      <c r="E50" s="41"/>
      <c r="F50" s="41"/>
      <c r="G50" s="41"/>
      <c r="H50" s="41"/>
      <c r="I50" s="41"/>
      <c r="J50" s="41"/>
    </row>
    <row r="51" spans="1:10" x14ac:dyDescent="0.25">
      <c r="A51" s="41"/>
      <c r="B51" s="41"/>
      <c r="C51" s="41"/>
      <c r="D51" s="41"/>
      <c r="E51" s="41"/>
      <c r="F51" s="41"/>
      <c r="G51" s="41"/>
      <c r="H51" s="41"/>
      <c r="I51" s="41"/>
      <c r="J51" s="41"/>
    </row>
    <row r="52" spans="1:10" x14ac:dyDescent="0.25">
      <c r="A52" s="41"/>
      <c r="B52" s="41"/>
      <c r="C52" s="41"/>
      <c r="D52" s="41"/>
      <c r="E52" s="41"/>
      <c r="F52" s="41"/>
      <c r="G52" s="41"/>
      <c r="H52" s="41"/>
      <c r="I52" s="41"/>
      <c r="J52" s="41"/>
    </row>
    <row r="53" spans="1:10" x14ac:dyDescent="0.25">
      <c r="A53" s="41"/>
      <c r="B53" s="41"/>
      <c r="C53" s="41"/>
      <c r="D53" s="41"/>
      <c r="E53" s="41"/>
      <c r="F53" s="41"/>
      <c r="G53" s="41"/>
      <c r="H53" s="41"/>
      <c r="I53" s="41"/>
      <c r="J53" s="41"/>
    </row>
    <row r="54" spans="1:10" x14ac:dyDescent="0.25">
      <c r="A54" s="41"/>
      <c r="B54" s="41"/>
      <c r="C54" s="41"/>
      <c r="D54" s="41"/>
      <c r="E54" s="41"/>
      <c r="F54" s="41"/>
      <c r="G54" s="41"/>
      <c r="H54" s="41"/>
      <c r="I54" s="41"/>
      <c r="J54" s="41"/>
    </row>
    <row r="55" spans="1:10" ht="15.75" x14ac:dyDescent="0.25">
      <c r="A55" s="41"/>
      <c r="B55" s="23"/>
      <c r="C55" s="24"/>
      <c r="D55" s="25"/>
      <c r="E55" s="25"/>
      <c r="F55" s="41"/>
      <c r="G55" s="41"/>
      <c r="H55" s="41"/>
      <c r="I55" s="41"/>
      <c r="J55" s="41"/>
    </row>
    <row r="56" spans="1:10" ht="15.75" x14ac:dyDescent="0.25">
      <c r="A56" s="41"/>
      <c r="B56" s="23"/>
      <c r="C56" s="24"/>
      <c r="D56" s="25"/>
      <c r="E56" s="25"/>
      <c r="F56" s="41"/>
      <c r="G56" s="41"/>
      <c r="H56" s="41"/>
      <c r="I56" s="41"/>
      <c r="J56" s="41"/>
    </row>
    <row r="57" spans="1:10" ht="15.75" x14ac:dyDescent="0.25">
      <c r="A57" s="41"/>
      <c r="B57" s="23"/>
      <c r="C57" s="24"/>
      <c r="D57" s="25"/>
      <c r="E57" s="25"/>
      <c r="F57" s="41"/>
      <c r="G57" s="41"/>
      <c r="H57" s="41"/>
      <c r="I57" s="41"/>
      <c r="J57" s="41"/>
    </row>
    <row r="58" spans="1:10" ht="15.75" x14ac:dyDescent="0.25">
      <c r="A58" s="41"/>
      <c r="B58" s="23"/>
      <c r="C58" s="24"/>
      <c r="D58" s="25"/>
      <c r="E58" s="25"/>
      <c r="F58" s="41"/>
      <c r="G58" s="41"/>
      <c r="H58" s="41"/>
      <c r="I58" s="41"/>
      <c r="J58" s="41"/>
    </row>
    <row r="59" spans="1:10" ht="15.75" x14ac:dyDescent="0.25">
      <c r="A59" s="41"/>
      <c r="B59" s="23"/>
      <c r="C59" s="24"/>
      <c r="D59" s="25"/>
      <c r="E59" s="25"/>
      <c r="F59" s="41"/>
      <c r="G59" s="41"/>
      <c r="H59" s="41"/>
      <c r="I59" s="41"/>
      <c r="J59" s="41"/>
    </row>
    <row r="60" spans="1:10" ht="15.75" x14ac:dyDescent="0.25">
      <c r="A60" s="41"/>
      <c r="B60" s="23"/>
      <c r="C60" s="24"/>
      <c r="D60" s="25"/>
      <c r="E60" s="25"/>
      <c r="F60" s="41"/>
      <c r="G60" s="41"/>
      <c r="H60" s="41"/>
      <c r="I60" s="41"/>
      <c r="J60" s="41"/>
    </row>
    <row r="61" spans="1:10" ht="15.75" x14ac:dyDescent="0.25">
      <c r="A61" s="41"/>
      <c r="B61" s="23"/>
      <c r="C61" s="24"/>
      <c r="D61" s="25"/>
      <c r="E61" s="25"/>
      <c r="F61" s="41"/>
      <c r="G61" s="41"/>
      <c r="H61" s="41"/>
      <c r="I61" s="41"/>
      <c r="J61" s="41"/>
    </row>
    <row r="62" spans="1:10" ht="15.75" x14ac:dyDescent="0.25">
      <c r="A62" s="41"/>
      <c r="B62" s="23"/>
      <c r="C62" s="24"/>
      <c r="D62" s="25"/>
      <c r="E62" s="25"/>
      <c r="F62" s="41"/>
      <c r="G62" s="41"/>
      <c r="H62" s="41"/>
      <c r="I62" s="41"/>
      <c r="J62" s="41"/>
    </row>
    <row r="63" spans="1:10" ht="15.75" x14ac:dyDescent="0.25">
      <c r="A63" s="41"/>
      <c r="B63" s="23"/>
      <c r="C63" s="24"/>
      <c r="D63" s="25"/>
      <c r="E63" s="25"/>
      <c r="F63" s="41"/>
      <c r="G63" s="41"/>
      <c r="H63" s="41"/>
      <c r="I63" s="41"/>
      <c r="J63" s="41"/>
    </row>
    <row r="64" spans="1:10" ht="15.75" x14ac:dyDescent="0.25">
      <c r="A64" s="41"/>
      <c r="B64" s="23"/>
      <c r="C64" s="24"/>
      <c r="D64" s="25"/>
      <c r="E64" s="25"/>
      <c r="F64" s="43"/>
      <c r="G64" s="43"/>
      <c r="H64" s="43"/>
      <c r="I64" s="43"/>
      <c r="J64" s="43"/>
    </row>
    <row r="65" spans="1:10" ht="16.5" thickBot="1" x14ac:dyDescent="0.3">
      <c r="A65" s="261" t="s">
        <v>1108</v>
      </c>
      <c r="B65" s="262"/>
      <c r="C65" s="262"/>
      <c r="D65" s="263"/>
      <c r="E65" s="263"/>
      <c r="F65" s="209"/>
      <c r="G65" s="209"/>
      <c r="H65" s="28"/>
      <c r="I65" s="28"/>
      <c r="J65" s="28"/>
    </row>
    <row r="66" spans="1:10" ht="28.5" customHeight="1" thickBot="1" x14ac:dyDescent="0.3">
      <c r="A66" s="37"/>
      <c r="B66" s="32" t="s">
        <v>356</v>
      </c>
      <c r="C66" s="30" t="s">
        <v>357</v>
      </c>
      <c r="D66" s="269" t="s">
        <v>1106</v>
      </c>
      <c r="E66" s="269"/>
      <c r="F66" s="208">
        <f>SUM(F67:F84)</f>
        <v>0</v>
      </c>
      <c r="G66" s="208">
        <f>SUM(G67:G84)</f>
        <v>0</v>
      </c>
      <c r="H66" s="208"/>
      <c r="I66" s="208"/>
      <c r="J66" s="53" t="b">
        <f>F66+G66='ОК Отчет'!F220+'ОК Отчет'!G220</f>
        <v>1</v>
      </c>
    </row>
    <row r="67" spans="1:10" x14ac:dyDescent="0.25">
      <c r="A67" s="39"/>
      <c r="B67" s="39"/>
      <c r="C67" s="40"/>
      <c r="D67" s="41"/>
      <c r="E67" s="41"/>
      <c r="F67" s="41"/>
      <c r="G67" s="41"/>
      <c r="H67" s="39"/>
      <c r="I67" s="39"/>
      <c r="J67" s="41"/>
    </row>
    <row r="68" spans="1:10" x14ac:dyDescent="0.25">
      <c r="A68" s="41"/>
      <c r="B68" s="41"/>
      <c r="C68" s="42"/>
      <c r="D68" s="41"/>
      <c r="E68" s="41"/>
      <c r="F68" s="41"/>
      <c r="G68" s="41"/>
      <c r="H68" s="41"/>
      <c r="I68" s="41"/>
      <c r="J68" s="41"/>
    </row>
    <row r="69" spans="1:10" x14ac:dyDescent="0.25">
      <c r="A69" s="41"/>
      <c r="B69" s="41"/>
      <c r="C69" s="42"/>
      <c r="D69" s="41"/>
      <c r="E69" s="41"/>
      <c r="F69" s="41"/>
      <c r="G69" s="41"/>
      <c r="H69" s="41"/>
      <c r="I69" s="41"/>
      <c r="J69" s="41"/>
    </row>
    <row r="70" spans="1:10" x14ac:dyDescent="0.25">
      <c r="A70" s="41"/>
      <c r="B70" s="41"/>
      <c r="C70" s="41"/>
      <c r="D70" s="41"/>
      <c r="E70" s="41"/>
      <c r="F70" s="41"/>
      <c r="G70" s="41"/>
      <c r="H70" s="41"/>
      <c r="I70" s="41"/>
      <c r="J70" s="41"/>
    </row>
    <row r="71" spans="1:10" x14ac:dyDescent="0.25">
      <c r="A71" s="41"/>
      <c r="B71" s="41"/>
      <c r="C71" s="41"/>
      <c r="D71" s="41"/>
      <c r="E71" s="41"/>
      <c r="F71" s="41"/>
      <c r="G71" s="41"/>
      <c r="H71" s="41"/>
      <c r="I71" s="41"/>
      <c r="J71" s="41"/>
    </row>
    <row r="72" spans="1:10" x14ac:dyDescent="0.25">
      <c r="A72" s="41"/>
      <c r="B72" s="41"/>
      <c r="C72" s="41"/>
      <c r="D72" s="41"/>
      <c r="E72" s="41"/>
      <c r="F72" s="41"/>
      <c r="G72" s="41"/>
      <c r="H72" s="41"/>
      <c r="I72" s="41"/>
      <c r="J72" s="41"/>
    </row>
    <row r="73" spans="1:10" x14ac:dyDescent="0.25">
      <c r="A73" s="41"/>
      <c r="B73" s="41"/>
      <c r="C73" s="41"/>
      <c r="D73" s="41"/>
      <c r="E73" s="41"/>
      <c r="F73" s="41"/>
      <c r="G73" s="41"/>
      <c r="H73" s="41"/>
      <c r="I73" s="41"/>
      <c r="J73" s="41"/>
    </row>
    <row r="74" spans="1:10" x14ac:dyDescent="0.25">
      <c r="A74" s="41"/>
      <c r="B74" s="41"/>
      <c r="C74" s="41"/>
      <c r="D74" s="41"/>
      <c r="E74" s="41"/>
      <c r="F74" s="41"/>
      <c r="G74" s="41"/>
      <c r="H74" s="41"/>
      <c r="I74" s="41"/>
      <c r="J74" s="41"/>
    </row>
    <row r="75" spans="1:10" x14ac:dyDescent="0.25">
      <c r="A75" s="41"/>
      <c r="B75" s="41"/>
      <c r="C75" s="41"/>
      <c r="D75" s="41"/>
      <c r="E75" s="41"/>
      <c r="F75" s="41"/>
      <c r="G75" s="41"/>
      <c r="H75" s="41"/>
      <c r="I75" s="41"/>
      <c r="J75" s="41"/>
    </row>
    <row r="76" spans="1:10" x14ac:dyDescent="0.25">
      <c r="A76" s="41"/>
      <c r="B76" s="41"/>
      <c r="C76" s="41"/>
      <c r="D76" s="41"/>
      <c r="E76" s="41"/>
      <c r="F76" s="41"/>
      <c r="G76" s="41"/>
      <c r="H76" s="41"/>
      <c r="I76" s="41"/>
      <c r="J76" s="41"/>
    </row>
    <row r="77" spans="1:10" x14ac:dyDescent="0.25">
      <c r="A77" s="41"/>
      <c r="B77" s="41"/>
      <c r="C77" s="41"/>
      <c r="D77" s="41"/>
      <c r="E77" s="41"/>
      <c r="F77" s="41"/>
      <c r="G77" s="41"/>
      <c r="H77" s="41"/>
      <c r="I77" s="41"/>
      <c r="J77" s="41"/>
    </row>
    <row r="78" spans="1:10" x14ac:dyDescent="0.25">
      <c r="A78" s="41"/>
      <c r="B78" s="41"/>
      <c r="C78" s="41"/>
      <c r="D78" s="41"/>
      <c r="E78" s="41"/>
      <c r="F78" s="41"/>
      <c r="G78" s="41"/>
      <c r="H78" s="41"/>
      <c r="I78" s="41"/>
      <c r="J78" s="41"/>
    </row>
    <row r="79" spans="1:10" x14ac:dyDescent="0.25">
      <c r="A79" s="41"/>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s="41"/>
      <c r="B81" s="41"/>
      <c r="C81" s="41"/>
      <c r="D81" s="41"/>
      <c r="E81" s="41"/>
      <c r="F81" s="41"/>
      <c r="G81" s="41"/>
      <c r="H81" s="41"/>
      <c r="I81" s="41"/>
      <c r="J81" s="41"/>
    </row>
    <row r="82" spans="1:10" x14ac:dyDescent="0.25">
      <c r="A82" s="41"/>
      <c r="B82" s="41"/>
      <c r="C82" s="41"/>
      <c r="D82" s="41"/>
      <c r="E82" s="41"/>
      <c r="F82" s="41"/>
      <c r="G82" s="41"/>
      <c r="H82" s="41"/>
      <c r="I82" s="41"/>
      <c r="J82" s="41"/>
    </row>
    <row r="83" spans="1:10" x14ac:dyDescent="0.25">
      <c r="A83" s="41"/>
      <c r="B83" s="41"/>
      <c r="C83" s="41"/>
      <c r="D83" s="41"/>
      <c r="E83" s="41"/>
      <c r="F83" s="41"/>
      <c r="G83" s="41"/>
      <c r="H83" s="41"/>
      <c r="I83" s="41"/>
      <c r="J83" s="41"/>
    </row>
    <row r="84" spans="1:10" x14ac:dyDescent="0.25">
      <c r="A84" s="43"/>
      <c r="B84" s="43"/>
      <c r="C84" s="43"/>
      <c r="D84" s="43"/>
      <c r="E84" s="43"/>
      <c r="F84" s="43"/>
      <c r="G84" s="43"/>
      <c r="H84" s="43"/>
      <c r="I84" s="43"/>
      <c r="J84" s="43"/>
    </row>
    <row r="85" spans="1:10" ht="47.25" customHeight="1" x14ac:dyDescent="0.25">
      <c r="A85" s="260" t="s">
        <v>364</v>
      </c>
      <c r="B85" s="260"/>
      <c r="C85" s="260"/>
      <c r="D85" s="260"/>
      <c r="E85" s="260"/>
      <c r="F85" s="28"/>
      <c r="G85" s="28"/>
      <c r="H85" s="28"/>
      <c r="I85" s="28"/>
      <c r="J85" s="28"/>
    </row>
    <row r="86" spans="1:10" ht="63" x14ac:dyDescent="0.25">
      <c r="A86" s="46"/>
      <c r="B86" s="50" t="s">
        <v>401</v>
      </c>
      <c r="C86" s="51" t="s">
        <v>402</v>
      </c>
      <c r="D86" s="150" t="s">
        <v>1106</v>
      </c>
      <c r="E86" s="150"/>
      <c r="F86" s="208">
        <f>SUM(F87:F102)</f>
        <v>0</v>
      </c>
      <c r="G86" s="208">
        <f>SUM(G87:G102)</f>
        <v>0</v>
      </c>
      <c r="H86" s="208"/>
      <c r="I86" s="208"/>
      <c r="J86" s="53" t="b">
        <f>F86+G86='ОК Отчет'!F249+'ОК Отчет'!G249</f>
        <v>1</v>
      </c>
    </row>
    <row r="87" spans="1:10" x14ac:dyDescent="0.25">
      <c r="A87" s="41"/>
      <c r="B87" s="41"/>
      <c r="C87" s="42"/>
      <c r="D87" s="41"/>
      <c r="E87" s="41"/>
      <c r="F87" s="41"/>
      <c r="G87" s="41"/>
      <c r="H87" s="41"/>
      <c r="I87" s="39"/>
      <c r="J87" s="41"/>
    </row>
    <row r="88" spans="1:10" x14ac:dyDescent="0.25">
      <c r="A88" s="41"/>
      <c r="B88" s="41"/>
      <c r="C88" s="41"/>
      <c r="D88" s="41"/>
      <c r="E88" s="41"/>
      <c r="F88" s="41"/>
      <c r="G88" s="41"/>
      <c r="H88" s="41"/>
      <c r="I88" s="39"/>
      <c r="J88" s="41"/>
    </row>
    <row r="89" spans="1:10" x14ac:dyDescent="0.25">
      <c r="A89" s="41"/>
      <c r="B89" s="41"/>
      <c r="C89" s="41"/>
      <c r="D89" s="41"/>
      <c r="E89" s="41"/>
      <c r="F89" s="39"/>
      <c r="G89" s="39"/>
      <c r="H89" s="39"/>
      <c r="I89" s="39"/>
      <c r="J89" s="41"/>
    </row>
    <row r="90" spans="1:10" x14ac:dyDescent="0.25">
      <c r="A90" s="41"/>
      <c r="B90" s="41"/>
      <c r="C90" s="41"/>
      <c r="D90" s="41"/>
      <c r="E90" s="41"/>
      <c r="F90" s="39"/>
      <c r="G90" s="39"/>
      <c r="H90" s="39"/>
      <c r="I90" s="39"/>
      <c r="J90" s="41"/>
    </row>
    <row r="91" spans="1:10" x14ac:dyDescent="0.25">
      <c r="A91" s="41"/>
      <c r="B91" s="41"/>
      <c r="C91" s="41"/>
      <c r="D91" s="41"/>
      <c r="E91" s="41"/>
      <c r="F91" s="39"/>
      <c r="G91" s="39"/>
      <c r="H91" s="39"/>
      <c r="I91" s="39"/>
      <c r="J91" s="41"/>
    </row>
    <row r="92" spans="1:10" x14ac:dyDescent="0.25">
      <c r="A92" s="41"/>
      <c r="B92" s="41"/>
      <c r="C92" s="41"/>
      <c r="D92" s="41"/>
      <c r="E92" s="41"/>
      <c r="F92" s="39"/>
      <c r="G92" s="39"/>
      <c r="H92" s="39"/>
      <c r="I92" s="39"/>
      <c r="J92" s="41"/>
    </row>
    <row r="93" spans="1:10" x14ac:dyDescent="0.25">
      <c r="A93" s="41"/>
      <c r="B93" s="41"/>
      <c r="C93" s="41"/>
      <c r="D93" s="41"/>
      <c r="E93" s="41"/>
      <c r="F93" s="39"/>
      <c r="G93" s="39"/>
      <c r="H93" s="39"/>
      <c r="I93" s="39"/>
      <c r="J93" s="41"/>
    </row>
    <row r="94" spans="1:10" x14ac:dyDescent="0.25">
      <c r="A94" s="41"/>
      <c r="B94" s="41"/>
      <c r="C94" s="41"/>
      <c r="D94" s="41"/>
      <c r="E94" s="41"/>
      <c r="F94" s="39"/>
      <c r="G94" s="39"/>
      <c r="H94" s="39"/>
      <c r="I94" s="39"/>
      <c r="J94" s="41"/>
    </row>
    <row r="95" spans="1:10" ht="15.75" x14ac:dyDescent="0.25">
      <c r="A95" s="41"/>
      <c r="B95" s="2"/>
      <c r="C95" s="1"/>
      <c r="D95" s="41"/>
      <c r="E95" s="41"/>
      <c r="F95" s="39"/>
      <c r="G95" s="39"/>
      <c r="H95" s="39"/>
      <c r="I95" s="39"/>
      <c r="J95" s="41"/>
    </row>
    <row r="96" spans="1:10" x14ac:dyDescent="0.25">
      <c r="A96" s="41"/>
      <c r="B96" s="41"/>
      <c r="C96" s="41"/>
      <c r="D96" s="41"/>
      <c r="E96" s="41"/>
      <c r="F96" s="41"/>
      <c r="G96" s="41"/>
      <c r="H96" s="41"/>
      <c r="I96" s="41"/>
      <c r="J96" s="41"/>
    </row>
    <row r="97" spans="1:10" x14ac:dyDescent="0.25">
      <c r="A97" s="41"/>
      <c r="B97" s="41"/>
      <c r="C97" s="41"/>
      <c r="D97" s="41"/>
      <c r="E97" s="41"/>
      <c r="F97" s="41"/>
      <c r="G97" s="41"/>
      <c r="H97" s="41"/>
      <c r="I97" s="41"/>
      <c r="J97" s="41"/>
    </row>
    <row r="98" spans="1:10" x14ac:dyDescent="0.25">
      <c r="A98" s="41"/>
      <c r="B98" s="41"/>
      <c r="C98" s="41"/>
      <c r="D98" s="41"/>
      <c r="E98" s="41"/>
      <c r="F98" s="41"/>
      <c r="G98" s="41"/>
      <c r="H98" s="41"/>
      <c r="I98" s="41"/>
      <c r="J98" s="41"/>
    </row>
    <row r="99" spans="1:10" x14ac:dyDescent="0.25">
      <c r="A99" s="41"/>
      <c r="B99" s="41"/>
      <c r="C99" s="41"/>
      <c r="D99" s="41"/>
      <c r="E99" s="41"/>
      <c r="F99" s="41"/>
      <c r="G99" s="41"/>
      <c r="H99" s="41"/>
      <c r="I99" s="41"/>
      <c r="J99" s="41"/>
    </row>
    <row r="100" spans="1:10" x14ac:dyDescent="0.25">
      <c r="A100" s="41"/>
      <c r="B100" s="41"/>
      <c r="C100" s="41"/>
      <c r="D100" s="41"/>
      <c r="E100" s="41"/>
      <c r="F100" s="41"/>
      <c r="G100" s="41"/>
      <c r="H100" s="41"/>
      <c r="I100" s="41"/>
      <c r="J100" s="41"/>
    </row>
    <row r="101" spans="1:10" x14ac:dyDescent="0.25">
      <c r="A101" s="41"/>
      <c r="B101" s="41"/>
      <c r="C101" s="41"/>
      <c r="D101" s="41"/>
      <c r="E101" s="41"/>
      <c r="F101" s="41"/>
      <c r="G101" s="41"/>
      <c r="H101" s="41"/>
      <c r="I101" s="41"/>
      <c r="J101" s="41"/>
    </row>
    <row r="102" spans="1:10" x14ac:dyDescent="0.25">
      <c r="A102" s="41"/>
      <c r="B102" s="41"/>
      <c r="C102" s="41"/>
      <c r="D102" s="41"/>
      <c r="E102" s="41"/>
      <c r="F102" s="41"/>
      <c r="G102" s="41"/>
      <c r="H102" s="41"/>
      <c r="I102" s="41"/>
      <c r="J102" s="41"/>
    </row>
    <row r="103" spans="1:10" x14ac:dyDescent="0.25">
      <c r="A103" s="41"/>
      <c r="B103" s="41"/>
      <c r="C103" s="41"/>
      <c r="D103" s="41"/>
      <c r="E103" s="41"/>
      <c r="F103" s="39"/>
      <c r="G103" s="39"/>
      <c r="H103" s="39"/>
      <c r="I103" s="39"/>
      <c r="J103" s="41"/>
    </row>
    <row r="104" spans="1:10" x14ac:dyDescent="0.25">
      <c r="A104" s="41"/>
      <c r="B104" s="41"/>
      <c r="C104" s="41"/>
      <c r="D104" s="41"/>
      <c r="E104" s="41"/>
      <c r="F104" s="39"/>
      <c r="G104" s="39"/>
      <c r="H104" s="39"/>
      <c r="I104" s="39"/>
      <c r="J104" s="41"/>
    </row>
    <row r="105" spans="1:10" x14ac:dyDescent="0.25">
      <c r="A105" s="41"/>
      <c r="B105" s="41"/>
      <c r="C105" s="41"/>
      <c r="D105" s="41"/>
      <c r="E105" s="41"/>
      <c r="F105" s="39"/>
      <c r="G105" s="39"/>
      <c r="H105" s="39"/>
      <c r="I105" s="39"/>
      <c r="J105" s="41"/>
    </row>
    <row r="106" spans="1:10" x14ac:dyDescent="0.25">
      <c r="A106" s="41"/>
      <c r="B106" s="41"/>
      <c r="C106" s="41"/>
      <c r="D106" s="41"/>
      <c r="E106" s="41"/>
      <c r="F106" s="39"/>
      <c r="G106" s="39"/>
      <c r="H106" s="39"/>
      <c r="I106" s="39"/>
      <c r="J106" s="41"/>
    </row>
    <row r="107" spans="1:10" x14ac:dyDescent="0.25">
      <c r="A107" s="41"/>
      <c r="B107" s="41"/>
      <c r="C107" s="41"/>
      <c r="D107" s="41"/>
      <c r="E107" s="41"/>
      <c r="F107" s="39"/>
      <c r="G107" s="39"/>
      <c r="H107" s="39"/>
      <c r="I107" s="39"/>
      <c r="J107" s="41"/>
    </row>
    <row r="108" spans="1:10" x14ac:dyDescent="0.25">
      <c r="A108" s="41"/>
      <c r="B108" s="41"/>
      <c r="C108" s="41"/>
      <c r="D108" s="41"/>
      <c r="E108" s="41"/>
      <c r="F108" s="41"/>
      <c r="G108" s="41"/>
      <c r="H108" s="41"/>
      <c r="I108" s="41"/>
      <c r="J108" s="41"/>
    </row>
    <row r="109" spans="1:10" x14ac:dyDescent="0.25">
      <c r="A109" s="41"/>
      <c r="B109" s="41"/>
      <c r="C109" s="41"/>
      <c r="D109" s="41"/>
      <c r="E109" s="41"/>
      <c r="F109" s="41"/>
      <c r="G109" s="41"/>
      <c r="H109" s="41"/>
      <c r="I109" s="41"/>
      <c r="J109" s="41"/>
    </row>
    <row r="110" spans="1:10" x14ac:dyDescent="0.25">
      <c r="A110" s="41"/>
      <c r="B110" s="41"/>
      <c r="C110" s="41"/>
      <c r="D110" s="41"/>
      <c r="E110" s="41"/>
      <c r="F110" s="41"/>
      <c r="G110" s="41"/>
      <c r="H110" s="41"/>
      <c r="I110" s="41"/>
      <c r="J110" s="41"/>
    </row>
    <row r="111" spans="1:10" x14ac:dyDescent="0.25">
      <c r="A111" s="41"/>
      <c r="B111" s="41"/>
      <c r="C111" s="41"/>
      <c r="D111" s="41"/>
      <c r="E111" s="41"/>
      <c r="F111" s="41"/>
      <c r="G111" s="41"/>
      <c r="H111" s="41"/>
      <c r="I111" s="41"/>
      <c r="J111" s="41"/>
    </row>
    <row r="112" spans="1:10" x14ac:dyDescent="0.25">
      <c r="A112" s="41"/>
      <c r="B112" s="41"/>
      <c r="C112" s="41"/>
      <c r="D112" s="41"/>
      <c r="E112" s="41"/>
      <c r="F112" s="41"/>
      <c r="G112" s="41"/>
      <c r="H112" s="41"/>
      <c r="I112" s="41"/>
      <c r="J112" s="41"/>
    </row>
    <row r="113" spans="1:10" x14ac:dyDescent="0.25">
      <c r="A113" s="41"/>
      <c r="B113" s="41"/>
      <c r="C113" s="41"/>
      <c r="D113" s="41"/>
      <c r="E113" s="41"/>
      <c r="F113" s="41"/>
      <c r="G113" s="41"/>
      <c r="H113" s="41"/>
      <c r="I113" s="41"/>
      <c r="J113" s="41"/>
    </row>
    <row r="114" spans="1:10" x14ac:dyDescent="0.25">
      <c r="A114" s="41"/>
      <c r="B114" s="41"/>
      <c r="C114" s="41"/>
      <c r="D114" s="41"/>
      <c r="E114" s="41"/>
      <c r="F114" s="41"/>
      <c r="G114" s="41"/>
      <c r="H114" s="41"/>
      <c r="I114" s="41"/>
      <c r="J114" s="41"/>
    </row>
    <row r="115" spans="1:10" x14ac:dyDescent="0.25">
      <c r="A115" s="41"/>
      <c r="B115" s="41"/>
      <c r="C115" s="41"/>
      <c r="D115" s="41"/>
      <c r="E115" s="41"/>
      <c r="F115" s="41"/>
      <c r="G115" s="41"/>
      <c r="H115" s="41"/>
      <c r="I115" s="41"/>
      <c r="J115" s="41"/>
    </row>
    <row r="116" spans="1:10" x14ac:dyDescent="0.25">
      <c r="A116" s="41"/>
      <c r="B116" s="41"/>
      <c r="C116" s="41"/>
      <c r="D116" s="41"/>
      <c r="E116" s="41"/>
      <c r="F116" s="41"/>
      <c r="G116" s="41"/>
      <c r="H116" s="41"/>
      <c r="I116" s="41"/>
      <c r="J116" s="41"/>
    </row>
    <row r="117" spans="1:10" x14ac:dyDescent="0.25">
      <c r="A117" s="41"/>
      <c r="B117" s="41"/>
      <c r="C117" s="41"/>
      <c r="D117" s="41"/>
      <c r="E117" s="41"/>
      <c r="F117" s="41"/>
      <c r="G117" s="41"/>
      <c r="H117" s="41"/>
      <c r="I117" s="41"/>
      <c r="J117" s="41"/>
    </row>
    <row r="118" spans="1:10" x14ac:dyDescent="0.25">
      <c r="A118" s="41"/>
      <c r="B118" s="41"/>
      <c r="C118" s="41"/>
      <c r="D118" s="41"/>
      <c r="E118" s="41"/>
      <c r="F118" s="41"/>
      <c r="G118" s="41"/>
      <c r="H118" s="41"/>
      <c r="I118" s="41"/>
      <c r="J118" s="41"/>
    </row>
    <row r="119" spans="1:10" x14ac:dyDescent="0.25">
      <c r="A119" s="41"/>
      <c r="B119" s="41"/>
      <c r="C119" s="41"/>
      <c r="D119" s="41"/>
      <c r="E119" s="41"/>
      <c r="F119" s="41"/>
      <c r="G119" s="41"/>
      <c r="H119" s="41"/>
      <c r="I119" s="41"/>
      <c r="J119" s="41"/>
    </row>
    <row r="120" spans="1:10" x14ac:dyDescent="0.25">
      <c r="A120" s="41"/>
      <c r="B120" s="41"/>
      <c r="C120" s="41"/>
      <c r="D120" s="41"/>
      <c r="E120" s="41"/>
      <c r="F120" s="41"/>
      <c r="G120" s="41"/>
      <c r="H120" s="41"/>
      <c r="I120" s="41"/>
      <c r="J120" s="41"/>
    </row>
    <row r="121" spans="1:10" x14ac:dyDescent="0.25">
      <c r="A121" s="41"/>
      <c r="B121" s="41"/>
      <c r="C121" s="41"/>
      <c r="D121" s="41"/>
      <c r="E121" s="41"/>
      <c r="F121" s="41"/>
      <c r="G121" s="41"/>
      <c r="H121" s="41"/>
      <c r="I121" s="41"/>
      <c r="J121" s="41"/>
    </row>
    <row r="122" spans="1:10" x14ac:dyDescent="0.25">
      <c r="A122" s="41"/>
      <c r="B122" s="41"/>
      <c r="C122" s="42"/>
      <c r="D122" s="41"/>
      <c r="E122" s="41"/>
      <c r="F122" s="41"/>
      <c r="G122" s="41"/>
      <c r="H122" s="41"/>
      <c r="I122" s="41"/>
      <c r="J122" s="41"/>
    </row>
    <row r="123" spans="1:10" x14ac:dyDescent="0.25">
      <c r="A123" s="41"/>
      <c r="B123" s="41"/>
      <c r="C123" s="42"/>
      <c r="D123" s="41"/>
      <c r="E123" s="41"/>
      <c r="F123" s="41"/>
      <c r="G123" s="41"/>
      <c r="H123" s="41"/>
      <c r="I123" s="41"/>
      <c r="J123" s="41"/>
    </row>
    <row r="124" spans="1:10" x14ac:dyDescent="0.25">
      <c r="A124" s="41"/>
      <c r="B124" s="41"/>
      <c r="C124" s="42"/>
      <c r="D124" s="41"/>
      <c r="E124" s="41"/>
      <c r="F124" s="41"/>
      <c r="G124" s="41"/>
      <c r="H124" s="41"/>
      <c r="I124" s="41"/>
      <c r="J124" s="41"/>
    </row>
    <row r="125" spans="1:10" x14ac:dyDescent="0.25">
      <c r="A125" s="41"/>
      <c r="B125" s="41"/>
      <c r="C125" s="41"/>
      <c r="D125" s="41"/>
      <c r="E125" s="41"/>
      <c r="F125" s="41"/>
      <c r="G125" s="41"/>
      <c r="H125" s="41"/>
      <c r="I125" s="41"/>
      <c r="J125" s="41"/>
    </row>
    <row r="126" spans="1:10" x14ac:dyDescent="0.25">
      <c r="A126" s="41"/>
      <c r="B126" s="41"/>
      <c r="C126" s="41"/>
      <c r="D126" s="41"/>
      <c r="E126" s="41"/>
      <c r="F126" s="41"/>
      <c r="G126" s="41"/>
      <c r="H126" s="41"/>
      <c r="I126" s="41"/>
      <c r="J126" s="41"/>
    </row>
    <row r="127" spans="1:10" x14ac:dyDescent="0.25">
      <c r="A127" s="41"/>
      <c r="B127" s="41"/>
      <c r="C127" s="41"/>
      <c r="D127" s="41"/>
      <c r="E127" s="41"/>
      <c r="F127" s="41"/>
      <c r="G127" s="41"/>
      <c r="H127" s="41"/>
      <c r="I127" s="41"/>
      <c r="J127" s="41"/>
    </row>
    <row r="128" spans="1:10" x14ac:dyDescent="0.25">
      <c r="A128" s="41"/>
      <c r="B128" s="41"/>
      <c r="C128" s="41"/>
      <c r="D128" s="41"/>
      <c r="E128" s="41"/>
      <c r="F128" s="41"/>
      <c r="G128" s="41"/>
      <c r="H128" s="41"/>
      <c r="I128" s="41"/>
      <c r="J128" s="41"/>
    </row>
    <row r="129" spans="1:10" x14ac:dyDescent="0.25">
      <c r="A129" s="41"/>
      <c r="B129" s="41"/>
      <c r="C129" s="41"/>
      <c r="D129" s="41"/>
      <c r="E129" s="41"/>
      <c r="F129" s="41"/>
      <c r="G129" s="41"/>
      <c r="H129" s="41"/>
      <c r="I129" s="41"/>
      <c r="J129" s="41"/>
    </row>
    <row r="130" spans="1:10" x14ac:dyDescent="0.25">
      <c r="A130" s="41"/>
      <c r="B130" s="41"/>
      <c r="C130" s="41"/>
      <c r="D130" s="41"/>
      <c r="E130" s="41"/>
      <c r="F130" s="41"/>
      <c r="G130" s="41"/>
      <c r="H130" s="41"/>
      <c r="I130" s="41"/>
      <c r="J130" s="41"/>
    </row>
    <row r="131" spans="1:10" x14ac:dyDescent="0.25">
      <c r="A131" s="41"/>
      <c r="B131" s="41"/>
      <c r="C131" s="41"/>
      <c r="D131" s="41"/>
      <c r="E131" s="41"/>
      <c r="F131" s="41"/>
      <c r="G131" s="41"/>
      <c r="H131" s="41"/>
      <c r="I131" s="41"/>
      <c r="J131" s="41"/>
    </row>
    <row r="132" spans="1:10" x14ac:dyDescent="0.25">
      <c r="A132" s="41"/>
      <c r="B132" s="41"/>
      <c r="C132" s="41"/>
      <c r="D132" s="41"/>
      <c r="E132" s="41"/>
      <c r="F132" s="41"/>
      <c r="G132" s="41"/>
      <c r="H132" s="41"/>
      <c r="I132" s="41"/>
      <c r="J132" s="41"/>
    </row>
    <row r="133" spans="1:10" ht="15.75" thickBot="1" x14ac:dyDescent="0.3">
      <c r="A133" s="43"/>
      <c r="B133" s="43"/>
      <c r="C133" s="43"/>
      <c r="D133" s="43"/>
      <c r="E133" s="43"/>
      <c r="F133" s="43"/>
      <c r="G133" s="43"/>
      <c r="H133" s="43"/>
      <c r="I133" s="43"/>
      <c r="J133" s="43"/>
    </row>
    <row r="134" spans="1:10" ht="15.75" thickBot="1" x14ac:dyDescent="0.3">
      <c r="A134" s="210" t="s">
        <v>1110</v>
      </c>
      <c r="B134" s="211"/>
      <c r="C134" s="211"/>
      <c r="D134" s="211"/>
      <c r="E134" s="211"/>
      <c r="F134" s="212">
        <f>F11+F30+F41+F49+F66+F86</f>
        <v>0</v>
      </c>
      <c r="G134" s="212">
        <f>G30+G41+G49+G66+G86</f>
        <v>0</v>
      </c>
      <c r="H134" s="212"/>
      <c r="I134" s="212"/>
      <c r="J134" s="213"/>
    </row>
    <row r="135" spans="1:10" x14ac:dyDescent="0.25">
      <c r="A135" s="48"/>
      <c r="B135" s="48"/>
      <c r="C135" s="48"/>
      <c r="D135" s="48"/>
      <c r="E135" s="48"/>
      <c r="F135" s="48"/>
      <c r="G135" s="48"/>
      <c r="H135" s="48"/>
      <c r="I135" s="48"/>
      <c r="J135" s="48"/>
    </row>
    <row r="136" spans="1:10" ht="15.75" x14ac:dyDescent="0.25">
      <c r="A136" s="168" t="s">
        <v>1111</v>
      </c>
      <c r="B136" s="169"/>
      <c r="C136" s="169"/>
      <c r="D136" s="169"/>
      <c r="E136" s="169"/>
      <c r="F136" s="169"/>
      <c r="G136" s="169"/>
      <c r="H136" s="169"/>
      <c r="I136" s="169"/>
      <c r="J136" s="169"/>
    </row>
  </sheetData>
  <mergeCells count="27">
    <mergeCell ref="D49:E49"/>
    <mergeCell ref="D41:E41"/>
    <mergeCell ref="D30:E30"/>
    <mergeCell ref="A1:J1"/>
    <mergeCell ref="A2:J2"/>
    <mergeCell ref="A3:J3"/>
    <mergeCell ref="A4:J4"/>
    <mergeCell ref="A5:J5"/>
    <mergeCell ref="E6:E7"/>
    <mergeCell ref="F6:F7"/>
    <mergeCell ref="G6:G7"/>
    <mergeCell ref="J6:J7"/>
    <mergeCell ref="A9:E9"/>
    <mergeCell ref="H6:H7"/>
    <mergeCell ref="I6:I7"/>
    <mergeCell ref="A6:A7"/>
    <mergeCell ref="B6:B7"/>
    <mergeCell ref="C6:C7"/>
    <mergeCell ref="D6:D7"/>
    <mergeCell ref="A10:E10"/>
    <mergeCell ref="A85:E85"/>
    <mergeCell ref="A134:E134"/>
    <mergeCell ref="A136:J136"/>
    <mergeCell ref="D86:E86"/>
    <mergeCell ref="A65:E65"/>
    <mergeCell ref="D66:E66"/>
    <mergeCell ref="A29: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ОК Отчет</vt:lpstr>
      <vt:lpstr>Прочие нарушения по разделам</vt:lpstr>
      <vt:lpstr>Прочие (иные) по подкодам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2026-05-14T17:08:37Z</dcterms:modified>
</cp:coreProperties>
</file>